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5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<sst xmlns="http://schemas.openxmlformats.org/spreadsheetml/2006/main" count="198" uniqueCount="103">
  <si>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</si>
  <si>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</si>
  <si>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</si>
  <si>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</si>
  <si>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</si>
  <si>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</si>
  <si>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</si>
  <si>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</si>
  <si>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</si>
  <si>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</si>
  <si>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</si>
  <si>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</si>
  <si>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</si>
  <si>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</si>
  <si>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</si>
  <si>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</si>
  <si>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</si>
  <si>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</si>
  <si>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</si>
  <si>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</si>
  <si>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</si>
  <si>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</si>
  <si>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</si>
  <si>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</si>
  <si>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</si>
  <si>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</si>
  <si>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</si>
  <si>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</si>
  <si>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</si>
  <si>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</si>
  <si>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</si>
  <si>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</si>
  <si>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</si>
  <si>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</si>
  <si>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</si>
  <si>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</si>
  <si>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</si>
  <si>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</si>
  <si>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Modèle officiel généré par l'apllication eComptes © SPW.INTERIEUR &amp; ACTION SOCIALE</t>
  </si>
  <si>
    <t>Administration communale de :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</si>
  <si>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</si>
  <si>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</si>
  <si>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</si>
  <si>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</si>
  <si>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</si>
  <si>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</si>
  <si>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</si>
  <si>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</si>
  <si>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</si>
  <si>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</si>
  <si>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</si>
  <si>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</si>
  <si>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</si>
  <si>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</si>
  <si>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</si>
  <si>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</si>
  <si>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</si>
  <si>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</si>
  <si>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</si>
  <si>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</si>
  <si>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</si>
  <si>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</si>
  <si>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</si>
  <si>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</si>
  <si>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</si>
  <si>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</si>
  <si>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</si>
  <si>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</si>
  <si>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</si>
  <si>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</si>
  <si>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</si>
  <si>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</si>
  <si>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</si>
  <si>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</si>
  <si>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</si>
  <si>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</si>
  <si>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</si>
  <si>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</si>
  <si>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</si>
  <si>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</si>
  <si>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</si>
  <si>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</si>
  <si>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OTTIGNIES LOUVAIN LA NEUVE</t>
  </si>
  <si>
    <t>AVENUE DES COMBATTANTS 35</t>
  </si>
  <si>
    <t>1340 OTTIGNIES</t>
  </si>
  <si>
    <t>WWW.OLLN.BE</t>
  </si>
  <si>
    <t>18/12/2018</t>
  </si>
  <si>
    <t>Budget</t>
  </si>
  <si>
    <t>GREGORY LEMPEREUR</t>
  </si>
  <si>
    <t>+32 10 43 60 31</t>
  </si>
  <si>
    <t>+32 10 43 60 39</t>
  </si>
  <si>
    <t>gregory.lempereur@olln.be</t>
  </si>
  <si>
    <t>BERNARD DEWEL</t>
  </si>
  <si>
    <t>+32 10 43 60 61</t>
  </si>
  <si>
    <t>+32 10 43 60 69</t>
  </si>
  <si>
    <t>bernard.dewel@olln.be</t>
  </si>
  <si>
    <t>Dépenses ordinaires (Prévisions)</t>
  </si>
  <si>
    <t>Recettes ordinaires (Prévisions)</t>
  </si>
  <si>
    <t>Dépenses extraordinaires (Prévisions)</t>
  </si>
  <si>
    <t>Recettes extraordinaires (Prévisions)</t>
  </si>
  <si>
    <t>Date d'arrêt du budget par le conseil:</t>
  </si>
  <si>
    <t>21/01/2019</t>
  </si>
  <si>
    <t>x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</si>
</sst>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\ _€_-;\-* #,##0.0\ _€_-;_-* &quot;-&quot;??\ _€_-;_-@_-"/>
    <numFmt numFmtId="181" formatCode="_-* #,##0\ _€_-;\-* #,##0\ _€_-;_-* &quot;-&quot;??\ _€_-;_-@_-"/>
    <numFmt numFmtId="182" formatCode="&quot;Vrai&quot;;&quot;Vrai&quot;;&quot;Faux&quot;"/>
    <numFmt numFmtId="183" formatCode="&quot;Actif&quot;;&quot;Actif&quot;;&quot;Inactif&quot;"/>
    <numFmt numFmtId="184" formatCode="&quot;soit&quot;\ \ 0"/>
    <numFmt numFmtId="185" formatCode="0\ &quot;pour&quot;"/>
    <numFmt numFmtId="186" formatCode="#,##0.00_ ;\-#,##0.00\ "/>
    <numFmt numFmtId="187" formatCode="0.000"/>
    <numFmt numFmtId="188" formatCode="0.0%"/>
    <numFmt numFmtId="189" formatCode="0.000000"/>
    <numFmt numFmtId="190" formatCode="0.00000"/>
    <numFmt numFmtId="191" formatCode="0.0000"/>
    <numFmt numFmtId="192" formatCode="0.0"/>
    <numFmt numFmtId="193" formatCode="#,##0.0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#,##0.000"/>
    <numFmt numFmtId="197" formatCode="#,##0.00\ &quot;€&quot;"/>
    <numFmt numFmtId="198" formatCode="#,##0_ ;\-#,##0\ "/>
    <numFmt numFmtId="199" formatCode="#,##0_ ;[Red]\-#,##0\ "/>
    <numFmt numFmtId="200" formatCode="&quot;Code I.N.S. : &quot;\ 0\ \ \ \ \ \ \ \ \ \ \ \ \ \ \ \ \ \ \ \ \ \ \ \ \ \ \ \ \ \ "/>
    <numFmt numFmtId="201" formatCode="&quot;Code I.N.S. : &quot;\ 0"/>
    <numFmt numFmtId="202" formatCode="&quot;COMPTES ANNUELS &quot;0"/>
    <numFmt numFmtId="203" formatCode="0;[Red]0"/>
    <numFmt numFmtId="204" formatCode="_-* #,##0.000\ _€_-;\-* #,##0.000\ _€_-;_-* &quot;-&quot;??\ _€_-;_-@_-"/>
    <numFmt numFmtId="205" formatCode="_-* #.##0\ _€_-;\-* #.##0\ _€_-;_-* &quot;-&quot;??\ _€_-;_-@_-"/>
    <numFmt numFmtId="206" formatCode="[$€-2]\ #,##0.00_);[Red]\([$€-2]\ #,##0.00\)"/>
    <numFmt numFmtId="207" formatCode="_-* #\,##0\ _€_-;\-* #\,##0\ _€_-;_-* &quot;-&quot;??\ _€_-;_-@_-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8"/>
      <color indexed="10"/>
      <name val="Arial"/>
      <family val="0"/>
    </font>
    <font>
      <sz val="18"/>
      <color indexed="10"/>
      <name val="Tahoma"/>
      <family val="0"/>
    </font>
    <font>
      <sz val="12"/>
      <color indexed="10"/>
      <name val="Tahoma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98" fontId="13" fillId="0" borderId="0" xfId="5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" fillId="41" borderId="23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9" fillId="0" borderId="1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10" fillId="35" borderId="23" xfId="0" applyFont="1" applyFill="1" applyBorder="1" applyAlignment="1">
      <alignment horizontal="right" vertical="center"/>
    </xf>
    <xf numFmtId="0" fontId="10" fillId="35" borderId="17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0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3" fillId="28" borderId="24" xfId="0" applyFont="1" applyFill="1" applyBorder="1" applyAlignment="1">
      <alignment horizontal="left" vertical="center"/>
    </xf>
    <xf numFmtId="0" fontId="13" fillId="28" borderId="25" xfId="0" applyFont="1" applyFill="1" applyBorder="1" applyAlignment="1">
      <alignment horizontal="left" vertical="center"/>
    </xf>
    <xf numFmtId="0" fontId="13" fillId="28" borderId="26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  <xf numFmtId="0" fontId="14" fillId="6" borderId="26" xfId="0" applyFont="1" applyFill="1" applyBorder="1" applyAlignment="1">
      <alignment horizontal="left" vertical="center" wrapText="1"/>
    </xf>
    <xf numFmtId="198" fontId="13" fillId="43" borderId="24" xfId="51" applyNumberFormat="1" applyFont="1" applyFill="1" applyBorder="1" applyAlignment="1">
      <alignment horizontal="center" vertical="center"/>
    </xf>
    <xf numFmtId="198" fontId="13" fillId="43" borderId="25" xfId="51" applyNumberFormat="1" applyFont="1" applyFill="1" applyBorder="1" applyAlignment="1">
      <alignment horizontal="center" vertical="center"/>
    </xf>
    <xf numFmtId="198" fontId="13" fillId="43" borderId="26" xfId="51" applyNumberFormat="1" applyFont="1" applyFill="1" applyBorder="1" applyAlignment="1">
      <alignment horizontal="center" vertical="center"/>
    </xf>
    <xf numFmtId="198" fontId="13" fillId="6" borderId="24" xfId="51" applyNumberFormat="1" applyFont="1" applyFill="1" applyBorder="1" applyAlignment="1">
      <alignment horizontal="center" vertical="center"/>
    </xf>
    <xf numFmtId="198" fontId="13" fillId="6" borderId="25" xfId="51" applyNumberFormat="1" applyFont="1" applyFill="1" applyBorder="1" applyAlignment="1">
      <alignment horizontal="center" vertical="center"/>
    </xf>
    <xf numFmtId="198" fontId="13" fillId="6" borderId="26" xfId="51" applyNumberFormat="1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left" vertical="center"/>
    </xf>
    <xf numFmtId="0" fontId="13" fillId="44" borderId="25" xfId="0" applyFont="1" applyFill="1" applyBorder="1" applyAlignment="1">
      <alignment horizontal="left" vertical="center"/>
    </xf>
    <xf numFmtId="0" fontId="13" fillId="44" borderId="26" xfId="0" applyFont="1" applyFill="1" applyBorder="1" applyAlignment="1">
      <alignment horizontal="left" vertical="center"/>
    </xf>
    <xf numFmtId="181" fontId="13" fillId="44" borderId="24" xfId="51" applyNumberFormat="1" applyFont="1" applyFill="1" applyBorder="1" applyAlignment="1">
      <alignment vertical="center"/>
    </xf>
    <xf numFmtId="181" fontId="13" fillId="44" borderId="25" xfId="51" applyNumberFormat="1" applyFont="1" applyFill="1" applyBorder="1" applyAlignment="1">
      <alignment vertical="center"/>
    </xf>
    <xf numFmtId="181" fontId="13" fillId="44" borderId="26" xfId="51" applyNumberFormat="1" applyFont="1" applyFill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181" fontId="13" fillId="33" borderId="28" xfId="51" applyNumberFormat="1" applyFont="1" applyFill="1" applyBorder="1" applyAlignment="1">
      <alignment vertical="center"/>
    </xf>
    <xf numFmtId="181" fontId="13" fillId="33" borderId="29" xfId="51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1" fontId="13" fillId="33" borderId="30" xfId="51" applyNumberFormat="1" applyFont="1" applyFill="1" applyBorder="1" applyAlignment="1">
      <alignment vertical="center"/>
    </xf>
    <xf numFmtId="181" fontId="13" fillId="33" borderId="31" xfId="51" applyNumberFormat="1" applyFont="1" applyFill="1" applyBorder="1" applyAlignment="1">
      <alignment vertical="center"/>
    </xf>
    <xf numFmtId="181" fontId="13" fillId="28" borderId="24" xfId="51" applyNumberFormat="1" applyFont="1" applyFill="1" applyBorder="1" applyAlignment="1">
      <alignment vertical="center"/>
    </xf>
    <xf numFmtId="181" fontId="13" fillId="28" borderId="25" xfId="51" applyNumberFormat="1" applyFont="1" applyFill="1" applyBorder="1" applyAlignment="1">
      <alignment vertical="center"/>
    </xf>
    <xf numFmtId="181" fontId="13" fillId="28" borderId="26" xfId="51" applyNumberFormat="1" applyFont="1" applyFill="1" applyBorder="1" applyAlignment="1">
      <alignment vertical="center"/>
    </xf>
    <xf numFmtId="181" fontId="13" fillId="33" borderId="0" xfId="51" applyNumberFormat="1" applyFont="1" applyFill="1" applyBorder="1" applyAlignment="1">
      <alignment vertical="center"/>
    </xf>
    <xf numFmtId="181" fontId="13" fillId="33" borderId="12" xfId="51" applyNumberFormat="1" applyFont="1" applyFill="1" applyBorder="1" applyAlignment="1">
      <alignment vertical="center"/>
    </xf>
    <xf numFmtId="181" fontId="13" fillId="33" borderId="18" xfId="51" applyNumberFormat="1" applyFont="1" applyFill="1" applyBorder="1" applyAlignment="1">
      <alignment vertical="center"/>
    </xf>
    <xf numFmtId="181" fontId="13" fillId="33" borderId="11" xfId="51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19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4" fillId="4" borderId="22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2" fillId="47" borderId="10" xfId="0" applyFont="1" applyFill="1" applyBorder="1" applyAlignment="1">
      <alignment horizontal="center" vertical="center"/>
    </xf>
    <xf numFmtId="0" fontId="73" fillId="47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72" fillId="48" borderId="10" xfId="0" applyFont="1" applyFill="1" applyBorder="1" applyAlignment="1">
      <alignment horizontal="center" vertical="center"/>
    </xf>
    <xf numFmtId="0" fontId="73" fillId="48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2" fillId="49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13" fillId="50" borderId="16" xfId="0" applyFont="1" applyFill="1" applyBorder="1" applyAlignment="1">
      <alignment/>
    </xf>
    <xf numFmtId="0" fontId="13" fillId="50" borderId="0" xfId="0" applyFont="1" applyFill="1" applyBorder="1" applyAlignment="1">
      <alignment/>
    </xf>
    <xf numFmtId="0" fontId="13" fillId="50" borderId="12" xfId="0" applyFont="1" applyFill="1" applyBorder="1" applyAlignment="1">
      <alignment/>
    </xf>
    <xf numFmtId="0" fontId="13" fillId="50" borderId="20" xfId="0" applyFont="1" applyFill="1" applyBorder="1" applyAlignment="1">
      <alignment/>
    </xf>
    <xf numFmtId="0" fontId="13" fillId="50" borderId="10" xfId="0" applyFont="1" applyFill="1" applyBorder="1" applyAlignment="1">
      <alignment/>
    </xf>
    <xf numFmtId="0" fontId="13" fillId="50" borderId="13" xfId="0" applyFont="1" applyFill="1" applyBorder="1" applyAlignment="1">
      <alignment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/>
    </xf>
    <xf numFmtId="0" fontId="13" fillId="50" borderId="0" xfId="0" applyFont="1" applyFill="1" applyBorder="1" applyAlignment="1">
      <alignment vertical="center"/>
    </xf>
    <xf numFmtId="0" fontId="13" fillId="50" borderId="12" xfId="0" applyFont="1" applyFill="1" applyBorder="1" applyAlignment="1">
      <alignment vertical="center"/>
    </xf>
    <xf numFmtId="0" fontId="13" fillId="50" borderId="16" xfId="0" applyFont="1" applyFill="1" applyBorder="1" applyAlignment="1">
      <alignment vertical="center" wrapText="1"/>
    </xf>
    <xf numFmtId="0" fontId="13" fillId="50" borderId="0" xfId="0" applyFont="1" applyFill="1" applyBorder="1" applyAlignment="1">
      <alignment vertical="center" wrapText="1"/>
    </xf>
    <xf numFmtId="0" fontId="13" fillId="50" borderId="12" xfId="0" applyFont="1" applyFill="1" applyBorder="1" applyAlignment="1">
      <alignment vertical="center" wrapText="1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3" fillId="50" borderId="19" xfId="0" applyFont="1" applyFill="1" applyBorder="1" applyAlignment="1">
      <alignment vertical="center"/>
    </xf>
    <xf numFmtId="0" fontId="13" fillId="50" borderId="18" xfId="0" applyFont="1" applyFill="1" applyBorder="1" applyAlignment="1">
      <alignment vertical="center"/>
    </xf>
    <xf numFmtId="0" fontId="13" fillId="50" borderId="11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9" fillId="46" borderId="23" xfId="0" applyNumberFormat="1" applyFont="1" applyFill="1" applyBorder="1" applyAlignment="1">
      <alignment horizontal="center" vertical="center"/>
    </xf>
    <xf numFmtId="49" fontId="19" fillId="45" borderId="23" xfId="0" applyNumberFormat="1" applyFont="1" applyFill="1" applyBorder="1" applyAlignment="1">
      <alignment horizontal="center" vertical="center"/>
    </xf>
    <xf numFmtId="4" fontId="13" fillId="33" borderId="19" xfId="51" applyNumberFormat="1" applyFont="1" applyFill="1" applyBorder="1" applyAlignment="1">
      <alignment vertical="center"/>
    </xf>
    <xf numFmtId="4" fontId="13" fillId="33" borderId="16" xfId="51" applyNumberFormat="1" applyFont="1" applyFill="1" applyBorder="1" applyAlignment="1">
      <alignment vertical="center"/>
    </xf>
    <xf numFmtId="4" fontId="13" fillId="33" borderId="27" xfId="51" applyNumberFormat="1" applyFont="1" applyFill="1" applyBorder="1" applyAlignment="1">
      <alignment vertical="center"/>
    </xf>
    <xf numFmtId="4" fontId="13" fillId="33" borderId="32" xfId="51" applyNumberFormat="1" applyFont="1" applyFill="1" applyBorder="1" applyAlignment="1">
      <alignment vertical="center"/>
    </xf>
    <xf numFmtId="4" fontId="0" fillId="0" borderId="14" xfId="51" applyNumberFormat="1" applyFont="1" applyBorder="1" applyAlignment="1">
      <alignment/>
    </xf>
    <xf numFmtId="4" fontId="0" fillId="0" borderId="0" xfId="0" applyNumberFormat="1" applyAlignment="1">
      <alignment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Milliers 3" xfId="55"/>
    <cellStyle name="Currency" xfId="56"/>
    <cellStyle name="Currency [0]" xfId="57"/>
    <cellStyle name="Neutre" xfId="58"/>
    <cellStyle name="Normal 2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33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25"/>
          <c:w val="0.95125"/>
          <c:h val="0.7605"/>
        </c:manualLayout>
      </c:layout>
      <c:lineChart>
        <c:grouping val="stack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  <c:smooth val="0"/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8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51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  <c:smooth val="0"/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975"/>
          <c:w val="0.944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18</xdr:col>
      <xdr:colOff>333375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28650"/>
          <a:ext cx="6819900" cy="1790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Y N T H E S E  des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 O M P T E S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Module informatisé de publication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des comptes annuels</a:t>
          </a:r>
        </a:p>
      </xdr:txBody>
    </xdr:sp>
    <xdr:clientData/>
  </xdr:twoCellAnchor>
  <xdr:twoCellAnchor editAs="oneCell">
    <xdr:from>
      <xdr:col>14</xdr:col>
      <xdr:colOff>323850</xdr:colOff>
      <xdr:row>3</xdr:row>
      <xdr:rowOff>666750</xdr:rowOff>
    </xdr:from>
    <xdr:to>
      <xdr:col>18</xdr:col>
      <xdr:colOff>276225</xdr:colOff>
      <xdr:row>3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525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590550</xdr:rowOff>
    </xdr:from>
    <xdr:to>
      <xdr:col>3</xdr:col>
      <xdr:colOff>0</xdr:colOff>
      <xdr:row>3</xdr:row>
      <xdr:rowOff>1447800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76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581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10" t="str">
        <f>Coordonnées!A1</f>
        <v>Synthèse des Comptes</v>
      </c>
      <c r="B1" s="111"/>
      <c r="C1" s="111"/>
      <c r="D1" s="107" t="str">
        <f>Coordonnées!D1</f>
        <v>Administration communale de :</v>
      </c>
      <c r="E1" s="107"/>
      <c r="F1" s="107"/>
      <c r="G1" s="107"/>
      <c r="H1" s="107"/>
      <c r="I1" s="107"/>
      <c r="J1" s="105" t="str">
        <f>Coordonnées!J1</f>
        <v>OTTIGNIES LOUVAIN LA NEUVE</v>
      </c>
      <c r="K1" s="105"/>
      <c r="L1" s="105"/>
      <c r="M1" s="105"/>
      <c r="N1" s="105"/>
      <c r="O1" s="105"/>
      <c r="P1" s="125" t="str">
        <f>Coordonnées!P1</f>
        <v>Code INS</v>
      </c>
      <c r="Q1" s="126"/>
      <c r="R1" s="121">
        <f>Coordonnées!R1</f>
        <v>25121</v>
      </c>
      <c r="S1" s="122"/>
    </row>
    <row r="2" spans="1:19" ht="12.75">
      <c r="A2" s="112"/>
      <c r="B2" s="113"/>
      <c r="C2" s="113"/>
      <c r="D2" s="108"/>
      <c r="E2" s="108"/>
      <c r="F2" s="109"/>
      <c r="G2" s="109"/>
      <c r="H2" s="108"/>
      <c r="I2" s="108"/>
      <c r="J2" s="106"/>
      <c r="K2" s="106"/>
      <c r="L2" s="106"/>
      <c r="M2" s="106"/>
      <c r="N2" s="106"/>
      <c r="O2" s="106"/>
      <c r="P2" s="127" t="str">
        <f>Coordonnées!P2</f>
        <v>Exercice:</v>
      </c>
      <c r="Q2" s="128"/>
      <c r="R2" s="123">
        <f>Coordonnées!R2</f>
        <v>2019</v>
      </c>
      <c r="S2" s="124"/>
    </row>
    <row r="3" spans="1:19" ht="12.75">
      <c r="A3" s="86" t="str">
        <f>Coordonnées!A3</f>
        <v>Modèle officiel généré par l'apllication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1" t="str">
        <f>Coordonnées!P3</f>
        <v>Version:</v>
      </c>
      <c r="Q3" s="132"/>
      <c r="R3" s="129">
        <f>Coordonnées!R3</f>
        <v>1</v>
      </c>
      <c r="S3" s="130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5"/>
      <c r="S8" s="60"/>
    </row>
    <row r="9" spans="1:19" ht="16.5" customHeight="1">
      <c r="A9" s="46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  <c r="S9" s="46"/>
    </row>
    <row r="10" spans="1:19" ht="16.5" customHeight="1">
      <c r="A10" s="46"/>
      <c r="B10" s="234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46"/>
    </row>
    <row r="11" spans="1:19" ht="16.5" customHeight="1">
      <c r="A11" s="46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50"/>
    </row>
    <row r="12" spans="1:19" ht="16.5" customHeight="1">
      <c r="A12" s="46"/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6"/>
      <c r="S12" s="51"/>
    </row>
    <row r="13" spans="1:19" ht="16.5" customHeight="1">
      <c r="A13" s="46"/>
      <c r="B13" s="234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51"/>
    </row>
    <row r="14" spans="1:19" ht="16.5" customHeight="1">
      <c r="A14" s="46"/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  <c r="S14" s="51"/>
    </row>
    <row r="15" spans="1:19" ht="16.5" customHeight="1">
      <c r="A15" s="52"/>
      <c r="B15" s="237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51"/>
    </row>
    <row r="16" spans="1:19" ht="16.5" customHeight="1">
      <c r="A16" s="46"/>
      <c r="B16" s="234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6"/>
      <c r="S16" s="51"/>
    </row>
    <row r="17" spans="1:19" ht="16.5" customHeight="1">
      <c r="A17" s="46"/>
      <c r="B17" s="234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51"/>
    </row>
    <row r="18" spans="1:19" ht="16.5" customHeight="1">
      <c r="A18" s="46"/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50"/>
    </row>
    <row r="19" spans="1:19" s="49" customFormat="1" ht="16.5" customHeight="1">
      <c r="A19" s="52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  <c r="S19" s="53"/>
    </row>
    <row r="20" spans="1:19" s="49" customFormat="1" ht="16.5" customHeight="1">
      <c r="A20" s="52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  <c r="S20" s="53"/>
    </row>
    <row r="21" spans="1:19" ht="16.5" customHeight="1">
      <c r="A21" s="46"/>
      <c r="B21" s="234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51"/>
    </row>
    <row r="22" spans="1:19" ht="16.5" customHeight="1">
      <c r="A22" s="46"/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  <c r="S22" s="51"/>
    </row>
    <row r="23" spans="1:19" ht="16.5" customHeight="1">
      <c r="A23" s="46"/>
      <c r="B23" s="234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6"/>
      <c r="S23" s="51"/>
    </row>
    <row r="24" spans="1:19" ht="16.5" customHeight="1">
      <c r="A24" s="46"/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  <c r="S24" s="51"/>
    </row>
    <row r="25" spans="1:19" ht="16.5" customHeight="1">
      <c r="A25" s="46"/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S25" s="51"/>
    </row>
    <row r="26" spans="1:19" ht="16.5" customHeight="1">
      <c r="A26" s="46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6"/>
      <c r="S26" s="51"/>
    </row>
    <row r="27" spans="1:19" ht="16.5" customHeight="1">
      <c r="A27" s="54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30"/>
      <c r="S27" s="61"/>
    </row>
    <row r="28" spans="1:19" ht="16.5" customHeight="1">
      <c r="A28" s="46"/>
      <c r="B28" s="234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6"/>
      <c r="S28" s="51"/>
    </row>
    <row r="29" spans="1:19" ht="16.5" customHeight="1">
      <c r="A29" s="46"/>
      <c r="B29" s="234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6"/>
      <c r="S29" s="51"/>
    </row>
    <row r="30" spans="1:19" s="49" customFormat="1" ht="16.5" customHeight="1">
      <c r="A30" s="52"/>
      <c r="B30" s="237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9"/>
      <c r="S30" s="53"/>
    </row>
    <row r="31" spans="1:19" ht="16.5" customHeight="1">
      <c r="A31" s="46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51"/>
    </row>
    <row r="32" spans="1:19" ht="16.5" customHeight="1">
      <c r="A32" s="54"/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30"/>
      <c r="S32" s="61"/>
    </row>
    <row r="33" spans="1:19" ht="16.5" customHeight="1">
      <c r="A33" s="54"/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30"/>
      <c r="S33" s="61"/>
    </row>
    <row r="34" spans="1:19" s="49" customFormat="1" ht="16.5" customHeight="1">
      <c r="A34" s="52"/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9"/>
      <c r="S34" s="53"/>
    </row>
    <row r="35" spans="1:19" ht="16.5" customHeight="1">
      <c r="A35" s="46"/>
      <c r="B35" s="234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6"/>
      <c r="S35" s="51"/>
    </row>
    <row r="36" spans="1:19" ht="16.5" customHeight="1">
      <c r="A36" s="55"/>
      <c r="B36" s="240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2"/>
      <c r="S36" s="61"/>
    </row>
    <row r="37" spans="1:19" s="49" customFormat="1" ht="16.5" customHeight="1">
      <c r="A37" s="52"/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  <c r="S37" s="53"/>
    </row>
    <row r="38" spans="1:19" ht="16.5" customHeight="1">
      <c r="A38" s="46"/>
      <c r="B38" s="234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6"/>
      <c r="S38" s="51"/>
    </row>
    <row r="39" spans="1:19" ht="16.5" customHeight="1">
      <c r="A39" s="46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6"/>
      <c r="S39" s="51"/>
    </row>
    <row r="40" spans="1:19" ht="16.5" customHeight="1">
      <c r="A40" s="46"/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6"/>
      <c r="S40" s="51"/>
    </row>
    <row r="41" spans="1:19" ht="16.5" customHeight="1">
      <c r="A41" s="46"/>
      <c r="B41" s="234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6"/>
      <c r="S41" s="51"/>
    </row>
    <row r="42" spans="1:19" ht="16.5" customHeight="1">
      <c r="A42" s="46"/>
      <c r="B42" s="234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51"/>
    </row>
    <row r="43" spans="1:19" ht="16.5" customHeight="1">
      <c r="A43" s="46"/>
      <c r="B43" s="234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6"/>
      <c r="S43" s="51"/>
    </row>
    <row r="44" spans="1:19" ht="16.5" customHeight="1">
      <c r="A44" s="54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61"/>
    </row>
    <row r="45" spans="1:19" ht="16.5" customHeight="1">
      <c r="A45" s="50"/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3"/>
      <c r="S45" s="51"/>
    </row>
    <row r="46" spans="1:19" ht="16.5" customHeight="1">
      <c r="A46" s="46"/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6"/>
      <c r="S46" s="51"/>
    </row>
    <row r="47" spans="1:19" ht="16.5" customHeight="1">
      <c r="A47" s="46"/>
      <c r="B47" s="234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6"/>
      <c r="S47" s="46"/>
    </row>
    <row r="48" spans="1:19" ht="16.5" customHeight="1">
      <c r="A48" s="46"/>
      <c r="B48" s="234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6"/>
      <c r="S48" s="51"/>
    </row>
    <row r="49" spans="1:19" ht="16.5" customHeight="1">
      <c r="A49" s="56"/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4"/>
      <c r="S49" s="56"/>
    </row>
    <row r="50" spans="1:19" ht="16.5" customHeight="1">
      <c r="A50" s="56"/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4"/>
      <c r="S50" s="56"/>
    </row>
    <row r="51" spans="1:19" ht="16.5" customHeight="1">
      <c r="A51" s="56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7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4">
      <selection activeCell="T16" sqref="T16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10" t="str">
        <f>Coordonnées!A1</f>
        <v>Synthèse des Comptes</v>
      </c>
      <c r="B1" s="111"/>
      <c r="C1" s="111"/>
      <c r="D1" s="107" t="str">
        <f>Coordonnées!D1</f>
        <v>Administration communale de :</v>
      </c>
      <c r="E1" s="107"/>
      <c r="F1" s="107"/>
      <c r="G1" s="107"/>
      <c r="H1" s="107"/>
      <c r="I1" s="107"/>
      <c r="J1" s="105" t="str">
        <f>Coordonnées!J1</f>
        <v>OTTIGNIES LOUVAIN LA NEUVE</v>
      </c>
      <c r="K1" s="105"/>
      <c r="L1" s="105"/>
      <c r="M1" s="105"/>
      <c r="N1" s="105"/>
      <c r="O1" s="105"/>
      <c r="P1" s="125" t="str">
        <f>Coordonnées!P1</f>
        <v>Code INS</v>
      </c>
      <c r="Q1" s="126"/>
      <c r="R1" s="121">
        <f>Coordonnées!R1</f>
        <v>25121</v>
      </c>
      <c r="S1" s="122"/>
    </row>
    <row r="2" spans="1:19" ht="12.75">
      <c r="A2" s="112"/>
      <c r="B2" s="113"/>
      <c r="C2" s="113"/>
      <c r="D2" s="108"/>
      <c r="E2" s="108"/>
      <c r="F2" s="109"/>
      <c r="G2" s="109"/>
      <c r="H2" s="108"/>
      <c r="I2" s="108"/>
      <c r="J2" s="106"/>
      <c r="K2" s="106"/>
      <c r="L2" s="106"/>
      <c r="M2" s="106"/>
      <c r="N2" s="106"/>
      <c r="O2" s="106"/>
      <c r="P2" s="127" t="str">
        <f>Coordonnées!P2</f>
        <v>Exercice:</v>
      </c>
      <c r="Q2" s="128"/>
      <c r="R2" s="123">
        <f>Coordonnées!R2</f>
        <v>2019</v>
      </c>
      <c r="S2" s="124"/>
    </row>
    <row r="3" spans="1:19" ht="12.75">
      <c r="A3" s="86" t="str">
        <f>Coordonnées!A3</f>
        <v>Modèle officiel généré par l'apllication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1" t="str">
        <f>Coordonnées!P3</f>
        <v>Version:</v>
      </c>
      <c r="Q3" s="132"/>
      <c r="R3" s="129">
        <f>Coordonnées!R3</f>
        <v>1</v>
      </c>
      <c r="S3" s="130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41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52</v>
      </c>
      <c r="B8" s="15"/>
      <c r="C8" s="85"/>
      <c r="D8" s="85"/>
      <c r="E8" s="85"/>
      <c r="F8" s="84" t="s">
        <v>53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247" t="s">
        <v>54</v>
      </c>
      <c r="B9" s="247"/>
      <c r="C9" s="247"/>
      <c r="D9" s="247"/>
      <c r="E9" s="247"/>
      <c r="F9" s="246" t="s">
        <v>55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</row>
    <row r="10" spans="1:19" ht="49.5" customHeight="1">
      <c r="A10" s="247" t="s">
        <v>30</v>
      </c>
      <c r="B10" s="247"/>
      <c r="C10" s="247"/>
      <c r="D10" s="247"/>
      <c r="E10" s="247"/>
      <c r="F10" s="246" t="s">
        <v>56</v>
      </c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</row>
    <row r="11" spans="1:19" ht="49.5" customHeight="1">
      <c r="A11" s="247" t="s">
        <v>57</v>
      </c>
      <c r="B11" s="247"/>
      <c r="C11" s="247"/>
      <c r="D11" s="247"/>
      <c r="E11" s="247"/>
      <c r="F11" s="246" t="s">
        <v>58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</row>
    <row r="12" spans="1:19" ht="49.5" customHeight="1">
      <c r="A12" s="247" t="s">
        <v>59</v>
      </c>
      <c r="B12" s="247"/>
      <c r="C12" s="247"/>
      <c r="D12" s="247"/>
      <c r="E12" s="247"/>
      <c r="F12" s="246" t="s">
        <v>79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</row>
    <row r="13" spans="1:19" ht="49.5" customHeight="1">
      <c r="A13" s="247" t="s">
        <v>60</v>
      </c>
      <c r="B13" s="247"/>
      <c r="C13" s="247"/>
      <c r="D13" s="247"/>
      <c r="E13" s="247"/>
      <c r="F13" s="246" t="s">
        <v>61</v>
      </c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</row>
    <row r="14" spans="1:19" ht="49.5" customHeight="1">
      <c r="A14" s="247" t="s">
        <v>62</v>
      </c>
      <c r="B14" s="247"/>
      <c r="C14" s="247"/>
      <c r="D14" s="247"/>
      <c r="E14" s="247"/>
      <c r="F14" s="246" t="s">
        <v>80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</row>
    <row r="15" spans="1:19" ht="51.75" customHeight="1">
      <c r="A15" s="247" t="s">
        <v>63</v>
      </c>
      <c r="B15" s="247"/>
      <c r="C15" s="247"/>
      <c r="D15" s="247"/>
      <c r="E15" s="247"/>
      <c r="F15" s="246" t="s">
        <v>64</v>
      </c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</row>
    <row r="16" spans="1:19" ht="49.5" customHeight="1">
      <c r="A16" s="248" t="s">
        <v>65</v>
      </c>
      <c r="B16" s="248"/>
      <c r="C16" s="248"/>
      <c r="D16" s="248"/>
      <c r="E16" s="248"/>
      <c r="F16" s="246" t="s">
        <v>66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</row>
    <row r="17" spans="1:19" ht="49.5" customHeight="1">
      <c r="A17" s="247" t="s">
        <v>67</v>
      </c>
      <c r="B17" s="247"/>
      <c r="C17" s="247"/>
      <c r="D17" s="247"/>
      <c r="E17" s="247"/>
      <c r="F17" s="246" t="s">
        <v>81</v>
      </c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</row>
    <row r="18" spans="1:19" ht="49.5" customHeight="1">
      <c r="A18" s="247" t="s">
        <v>68</v>
      </c>
      <c r="B18" s="247"/>
      <c r="C18" s="247"/>
      <c r="D18" s="247"/>
      <c r="E18" s="247"/>
      <c r="F18" s="246" t="s">
        <v>69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7"/>
  <sheetViews>
    <sheetView workbookViewId="0" topLeftCell="A7">
      <selection activeCell="H26" sqref="H26:Q26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10" t="s">
        <v>42</v>
      </c>
      <c r="B1" s="111"/>
      <c r="C1" s="111"/>
      <c r="D1" s="107" t="s">
        <v>39</v>
      </c>
      <c r="E1" s="107"/>
      <c r="F1" s="107"/>
      <c r="G1" s="107"/>
      <c r="H1" s="107"/>
      <c r="I1" s="107"/>
      <c r="J1" s="249" t="s">
        <v>82</v>
      </c>
      <c r="K1" s="105"/>
      <c r="L1" s="105"/>
      <c r="M1" s="105"/>
      <c r="N1" s="105"/>
      <c r="O1" s="105"/>
      <c r="P1" s="125" t="s">
        <v>12</v>
      </c>
      <c r="Q1" s="126"/>
      <c r="R1" s="121">
        <v>25121</v>
      </c>
      <c r="S1" s="122"/>
    </row>
    <row r="2" spans="1:19" ht="12.75">
      <c r="A2" s="112"/>
      <c r="B2" s="113"/>
      <c r="C2" s="113"/>
      <c r="D2" s="108"/>
      <c r="E2" s="108"/>
      <c r="F2" s="109"/>
      <c r="G2" s="109"/>
      <c r="H2" s="108"/>
      <c r="I2" s="108"/>
      <c r="J2" s="106"/>
      <c r="K2" s="106"/>
      <c r="L2" s="106"/>
      <c r="M2" s="106"/>
      <c r="N2" s="106"/>
      <c r="O2" s="106"/>
      <c r="P2" s="127" t="s">
        <v>1</v>
      </c>
      <c r="Q2" s="128"/>
      <c r="R2" s="123">
        <f>N16</f>
        <v>2019</v>
      </c>
      <c r="S2" s="124"/>
    </row>
    <row r="3" spans="1:19" ht="12.75">
      <c r="A3" s="86" t="s">
        <v>38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1" t="s">
        <v>31</v>
      </c>
      <c r="Q3" s="132"/>
      <c r="R3" s="129">
        <v>1</v>
      </c>
      <c r="S3" s="130"/>
    </row>
    <row r="4" spans="1:7" ht="165.75" customHeight="1">
      <c r="A4" s="117"/>
      <c r="B4" s="117"/>
      <c r="C4" s="117"/>
      <c r="D4" s="117"/>
      <c r="E4" s="117"/>
      <c r="F4" s="117"/>
      <c r="G4" s="117"/>
    </row>
    <row r="5" spans="1:19" ht="12.75" customHeight="1">
      <c r="A5" s="27"/>
      <c r="B5" s="26"/>
      <c r="C5" s="26"/>
      <c r="D5" s="26"/>
      <c r="E5" s="26"/>
      <c r="F5" s="26"/>
      <c r="G5" s="2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6"/>
    </row>
    <row r="6" spans="1:19" ht="15.75" customHeight="1">
      <c r="A6" s="114" t="s">
        <v>18</v>
      </c>
      <c r="B6" s="115"/>
      <c r="C6" s="115"/>
      <c r="D6" s="115"/>
      <c r="E6" s="115"/>
      <c r="F6" s="115"/>
      <c r="G6" s="115"/>
      <c r="H6" s="250" t="s">
        <v>82</v>
      </c>
      <c r="I6" s="118"/>
      <c r="J6" s="118"/>
      <c r="K6" s="118"/>
      <c r="L6" s="118"/>
      <c r="M6" s="118"/>
      <c r="N6" s="118"/>
      <c r="O6" s="118"/>
      <c r="P6" s="118"/>
      <c r="Q6" s="118"/>
      <c r="R6" s="2"/>
      <c r="S6" s="7"/>
    </row>
    <row r="7" spans="1:19" ht="15.75" customHeight="1">
      <c r="A7" s="20"/>
      <c r="B7" s="25"/>
      <c r="C7" s="21"/>
      <c r="D7" s="21"/>
      <c r="E7" s="21"/>
      <c r="F7" s="21"/>
      <c r="G7" s="2"/>
      <c r="H7" s="2"/>
      <c r="I7" s="2"/>
      <c r="J7" s="2"/>
      <c r="K7" s="2"/>
      <c r="L7" s="2"/>
      <c r="M7" s="21"/>
      <c r="N7" s="21"/>
      <c r="O7" s="21"/>
      <c r="P7" s="21"/>
      <c r="Q7" s="2"/>
      <c r="R7" s="2"/>
      <c r="S7" s="7"/>
    </row>
    <row r="8" spans="1:19" ht="15.75" customHeight="1">
      <c r="A8" s="114" t="s">
        <v>4</v>
      </c>
      <c r="B8" s="115"/>
      <c r="C8" s="115"/>
      <c r="D8" s="115"/>
      <c r="E8" s="115"/>
      <c r="F8" s="115"/>
      <c r="G8" s="115"/>
      <c r="H8" s="251" t="s">
        <v>83</v>
      </c>
      <c r="I8" s="119"/>
      <c r="J8" s="119"/>
      <c r="K8" s="119"/>
      <c r="L8" s="119"/>
      <c r="M8" s="119"/>
      <c r="N8" s="119"/>
      <c r="O8" s="119"/>
      <c r="P8" s="119"/>
      <c r="Q8" s="120"/>
      <c r="R8" s="2"/>
      <c r="S8" s="7"/>
    </row>
    <row r="9" spans="1:19" ht="15.75" customHeight="1">
      <c r="A9" s="22"/>
      <c r="B9" s="2"/>
      <c r="C9" s="2"/>
      <c r="D9" s="2"/>
      <c r="E9" s="2"/>
      <c r="F9" s="2"/>
      <c r="G9" s="2"/>
      <c r="H9" s="252" t="s">
        <v>84</v>
      </c>
      <c r="I9" s="103"/>
      <c r="J9" s="103"/>
      <c r="K9" s="103"/>
      <c r="L9" s="103"/>
      <c r="M9" s="103"/>
      <c r="N9" s="103"/>
      <c r="O9" s="103"/>
      <c r="P9" s="103"/>
      <c r="Q9" s="104"/>
      <c r="R9" s="2"/>
      <c r="S9" s="7"/>
    </row>
    <row r="10" spans="1:19" ht="15.75" customHeight="1">
      <c r="A10" s="22"/>
      <c r="B10" s="2"/>
      <c r="C10" s="2"/>
      <c r="D10" s="2"/>
      <c r="E10" s="2"/>
      <c r="F10" s="2"/>
      <c r="G10" s="21"/>
      <c r="H10" s="253" t="s">
        <v>85</v>
      </c>
      <c r="I10" s="137"/>
      <c r="J10" s="137"/>
      <c r="K10" s="137"/>
      <c r="L10" s="137"/>
      <c r="M10" s="137"/>
      <c r="N10" s="137"/>
      <c r="O10" s="137"/>
      <c r="P10" s="137"/>
      <c r="Q10" s="138"/>
      <c r="R10" s="2"/>
      <c r="S10" s="7"/>
    </row>
    <row r="11" spans="1:19" ht="15.75" customHeight="1">
      <c r="A11" s="22"/>
      <c r="B11" s="2"/>
      <c r="C11" s="2"/>
      <c r="D11" s="2"/>
      <c r="E11" s="2"/>
      <c r="F11" s="2"/>
      <c r="G11" s="21"/>
      <c r="H11" s="21"/>
      <c r="I11" s="21"/>
      <c r="J11" s="21"/>
      <c r="K11" s="21"/>
      <c r="L11" s="2"/>
      <c r="M11" s="2"/>
      <c r="N11" s="2"/>
      <c r="O11" s="2"/>
      <c r="P11" s="2"/>
      <c r="Q11" s="32"/>
      <c r="R11" s="33"/>
      <c r="S11" s="7"/>
    </row>
    <row r="12" spans="1:19" ht="15.75" customHeight="1">
      <c r="A12" s="133" t="s">
        <v>100</v>
      </c>
      <c r="B12" s="134"/>
      <c r="C12" s="134"/>
      <c r="D12" s="134"/>
      <c r="E12" s="134"/>
      <c r="F12" s="134"/>
      <c r="G12" s="134"/>
      <c r="H12" s="254" t="s">
        <v>86</v>
      </c>
      <c r="I12" s="135"/>
      <c r="J12" s="136"/>
      <c r="K12" s="21"/>
      <c r="L12" s="2"/>
      <c r="M12" s="2"/>
      <c r="N12" s="2"/>
      <c r="O12" s="2"/>
      <c r="P12" s="2"/>
      <c r="Q12" s="32"/>
      <c r="R12" s="33"/>
      <c r="S12" s="7"/>
    </row>
    <row r="13" spans="1:19" ht="15.75" customHeight="1">
      <c r="A13" s="22"/>
      <c r="B13" s="34"/>
      <c r="C13" s="34"/>
      <c r="D13" s="34"/>
      <c r="E13" s="34"/>
      <c r="F13" s="2"/>
      <c r="G13" s="21"/>
      <c r="H13" s="21"/>
      <c r="I13" s="21"/>
      <c r="J13" s="21"/>
      <c r="K13" s="21"/>
      <c r="L13" s="2"/>
      <c r="M13" s="2"/>
      <c r="N13" s="2"/>
      <c r="O13" s="2"/>
      <c r="P13" s="2"/>
      <c r="Q13" s="32"/>
      <c r="R13" s="33"/>
      <c r="S13" s="7"/>
    </row>
    <row r="14" spans="1:19" ht="15.75" customHeight="1">
      <c r="A14" s="114" t="s">
        <v>37</v>
      </c>
      <c r="B14" s="115"/>
      <c r="C14" s="115"/>
      <c r="D14" s="115"/>
      <c r="E14" s="115"/>
      <c r="F14" s="115"/>
      <c r="G14" s="116"/>
      <c r="H14" s="254" t="s">
        <v>101</v>
      </c>
      <c r="I14" s="135"/>
      <c r="J14" s="136"/>
      <c r="K14" s="21"/>
      <c r="L14" s="2"/>
      <c r="M14" s="2"/>
      <c r="N14" s="2"/>
      <c r="O14" s="2"/>
      <c r="P14" s="2"/>
      <c r="Q14" s="32"/>
      <c r="R14" s="33"/>
      <c r="S14" s="7"/>
    </row>
    <row r="15" spans="1:19" ht="15.75" customHeight="1">
      <c r="A15" s="22"/>
      <c r="B15" s="2"/>
      <c r="C15" s="2"/>
      <c r="D15" s="2"/>
      <c r="E15" s="2"/>
      <c r="F15" s="2"/>
      <c r="G15" s="23"/>
      <c r="H15" s="21"/>
      <c r="I15" s="21"/>
      <c r="J15" s="21"/>
      <c r="K15" s="21"/>
      <c r="L15" s="2"/>
      <c r="M15" s="2"/>
      <c r="N15" s="2"/>
      <c r="O15" s="2"/>
      <c r="P15" s="2"/>
      <c r="Q15" s="2"/>
      <c r="R15" s="2"/>
      <c r="S15" s="7"/>
    </row>
    <row r="16" spans="1:19" ht="16.5" customHeight="1">
      <c r="A16" s="114" t="s">
        <v>47</v>
      </c>
      <c r="B16" s="115"/>
      <c r="C16" s="115"/>
      <c r="D16" s="115"/>
      <c r="E16" s="115"/>
      <c r="F16" s="115"/>
      <c r="G16" s="115"/>
      <c r="H16" s="255" t="s">
        <v>87</v>
      </c>
      <c r="I16" s="101"/>
      <c r="J16" s="102"/>
      <c r="K16" s="62"/>
      <c r="L16" s="62" t="s">
        <v>1</v>
      </c>
      <c r="M16" s="62"/>
      <c r="N16" s="72">
        <v>2019</v>
      </c>
      <c r="O16" s="62"/>
      <c r="P16" s="62"/>
      <c r="Q16" s="62"/>
      <c r="R16" s="2"/>
      <c r="S16" s="7"/>
    </row>
    <row r="17" spans="1:19" ht="16.5" customHeight="1">
      <c r="A17" s="22"/>
      <c r="B17" s="2"/>
      <c r="C17" s="2"/>
      <c r="D17" s="2"/>
      <c r="E17" s="2"/>
      <c r="F17" s="2"/>
      <c r="G17" s="23"/>
      <c r="H17" s="21"/>
      <c r="I17" s="21"/>
      <c r="J17" s="21"/>
      <c r="K17" s="21"/>
      <c r="L17" s="2"/>
      <c r="M17" s="2"/>
      <c r="N17" s="2"/>
      <c r="O17" s="2"/>
      <c r="P17" s="2"/>
      <c r="Q17" s="2"/>
      <c r="R17" s="2"/>
      <c r="S17" s="7"/>
    </row>
    <row r="18" spans="1:19" ht="16.5" customHeight="1">
      <c r="A18" s="142" t="s">
        <v>34</v>
      </c>
      <c r="B18" s="143"/>
      <c r="C18" s="143"/>
      <c r="D18" s="143"/>
      <c r="E18" s="143"/>
      <c r="F18" s="143"/>
      <c r="G18" s="143"/>
      <c r="H18" s="256" t="s">
        <v>88</v>
      </c>
      <c r="I18" s="139"/>
      <c r="J18" s="139"/>
      <c r="K18" s="139"/>
      <c r="L18" s="139"/>
      <c r="M18" s="139"/>
      <c r="N18" s="139"/>
      <c r="O18" s="139"/>
      <c r="P18" s="139"/>
      <c r="Q18" s="139"/>
      <c r="R18" s="36"/>
      <c r="S18" s="12"/>
    </row>
    <row r="19" spans="1:19" ht="16.5" customHeight="1">
      <c r="A19" s="114" t="s">
        <v>5</v>
      </c>
      <c r="B19" s="115"/>
      <c r="C19" s="115"/>
      <c r="D19" s="115"/>
      <c r="E19" s="115"/>
      <c r="F19" s="115"/>
      <c r="G19" s="115"/>
      <c r="H19" s="257" t="s">
        <v>89</v>
      </c>
      <c r="I19" s="141"/>
      <c r="J19" s="141"/>
      <c r="K19" s="141"/>
      <c r="L19" s="141"/>
      <c r="M19" s="141"/>
      <c r="N19" s="141"/>
      <c r="O19" s="141"/>
      <c r="P19" s="141"/>
      <c r="Q19" s="141"/>
      <c r="R19" s="2"/>
      <c r="S19" s="7"/>
    </row>
    <row r="20" spans="1:19" ht="16.5" customHeight="1">
      <c r="A20" s="114" t="s">
        <v>6</v>
      </c>
      <c r="B20" s="115"/>
      <c r="C20" s="115"/>
      <c r="D20" s="115"/>
      <c r="E20" s="115"/>
      <c r="F20" s="115"/>
      <c r="G20" s="115"/>
      <c r="H20" s="258" t="s">
        <v>90</v>
      </c>
      <c r="I20" s="140"/>
      <c r="J20" s="140"/>
      <c r="K20" s="140"/>
      <c r="L20" s="140"/>
      <c r="M20" s="140"/>
      <c r="N20" s="140"/>
      <c r="O20" s="140"/>
      <c r="P20" s="140"/>
      <c r="Q20" s="140"/>
      <c r="R20" s="2"/>
      <c r="S20" s="7"/>
    </row>
    <row r="21" spans="1:19" ht="16.5" customHeight="1">
      <c r="A21" s="114" t="s">
        <v>7</v>
      </c>
      <c r="B21" s="115"/>
      <c r="C21" s="115"/>
      <c r="D21" s="115"/>
      <c r="E21" s="115"/>
      <c r="F21" s="115"/>
      <c r="G21" s="115"/>
      <c r="H21" s="257" t="s">
        <v>91</v>
      </c>
      <c r="I21" s="103"/>
      <c r="J21" s="103"/>
      <c r="K21" s="103"/>
      <c r="L21" s="103"/>
      <c r="M21" s="103"/>
      <c r="N21" s="103"/>
      <c r="O21" s="103"/>
      <c r="P21" s="103"/>
      <c r="Q21" s="103"/>
      <c r="R21" s="2"/>
      <c r="S21" s="7"/>
    </row>
    <row r="22" spans="1:19" ht="16.5" customHeight="1">
      <c r="A22" s="22"/>
      <c r="B22" s="2"/>
      <c r="C22" s="2"/>
      <c r="D22" s="2"/>
      <c r="E22" s="2"/>
      <c r="F22" s="2"/>
      <c r="G22" s="2"/>
      <c r="H22" s="2"/>
      <c r="I22" s="23"/>
      <c r="J22" s="21"/>
      <c r="K22" s="21"/>
      <c r="L22" s="21"/>
      <c r="M22" s="21"/>
      <c r="N22" s="2"/>
      <c r="O22" s="2"/>
      <c r="P22" s="2"/>
      <c r="Q22" s="2"/>
      <c r="R22" s="2"/>
      <c r="S22" s="7"/>
    </row>
    <row r="23" spans="1:19" ht="16.5" customHeight="1">
      <c r="A23" s="142" t="s">
        <v>35</v>
      </c>
      <c r="B23" s="143"/>
      <c r="C23" s="143"/>
      <c r="D23" s="143"/>
      <c r="E23" s="143"/>
      <c r="F23" s="143"/>
      <c r="G23" s="143"/>
      <c r="H23" s="259" t="s">
        <v>92</v>
      </c>
      <c r="I23" s="24"/>
      <c r="J23" s="35"/>
      <c r="K23" s="24"/>
      <c r="L23" s="24"/>
      <c r="M23" s="24"/>
      <c r="N23" s="24"/>
      <c r="O23" s="24"/>
      <c r="P23" s="24"/>
      <c r="Q23" s="24"/>
      <c r="R23" s="36"/>
      <c r="S23" s="12"/>
    </row>
    <row r="24" spans="1:19" ht="16.5" customHeight="1">
      <c r="A24" s="144" t="s">
        <v>5</v>
      </c>
      <c r="B24" s="145"/>
      <c r="C24" s="145"/>
      <c r="D24" s="145"/>
      <c r="E24" s="145"/>
      <c r="F24" s="145"/>
      <c r="G24" s="145"/>
      <c r="H24" s="260" t="s">
        <v>93</v>
      </c>
      <c r="I24" s="119"/>
      <c r="J24" s="119"/>
      <c r="K24" s="119"/>
      <c r="L24" s="119"/>
      <c r="M24" s="119"/>
      <c r="N24" s="119"/>
      <c r="O24" s="119"/>
      <c r="P24" s="119"/>
      <c r="Q24" s="119"/>
      <c r="R24" s="31"/>
      <c r="S24" s="6"/>
    </row>
    <row r="25" spans="1:19" ht="16.5" customHeight="1">
      <c r="A25" s="114" t="s">
        <v>6</v>
      </c>
      <c r="B25" s="115"/>
      <c r="C25" s="115"/>
      <c r="D25" s="115"/>
      <c r="E25" s="115"/>
      <c r="F25" s="115"/>
      <c r="G25" s="115"/>
      <c r="H25" s="258" t="s">
        <v>94</v>
      </c>
      <c r="I25" s="140"/>
      <c r="J25" s="140"/>
      <c r="K25" s="140"/>
      <c r="L25" s="140"/>
      <c r="M25" s="140"/>
      <c r="N25" s="140"/>
      <c r="O25" s="140"/>
      <c r="P25" s="140"/>
      <c r="Q25" s="140"/>
      <c r="R25" s="2"/>
      <c r="S25" s="7"/>
    </row>
    <row r="26" spans="1:19" ht="16.5" customHeight="1">
      <c r="A26" s="114" t="s">
        <v>7</v>
      </c>
      <c r="B26" s="115"/>
      <c r="C26" s="115"/>
      <c r="D26" s="115"/>
      <c r="E26" s="115"/>
      <c r="F26" s="115"/>
      <c r="G26" s="115"/>
      <c r="H26" s="257" t="s">
        <v>95</v>
      </c>
      <c r="I26" s="103"/>
      <c r="J26" s="103"/>
      <c r="K26" s="103"/>
      <c r="L26" s="103"/>
      <c r="M26" s="103"/>
      <c r="N26" s="103"/>
      <c r="O26" s="103"/>
      <c r="P26" s="103"/>
      <c r="Q26" s="103"/>
      <c r="R26" s="2"/>
      <c r="S26" s="7"/>
    </row>
    <row r="27" spans="1:19" ht="12.75" customHeight="1">
      <c r="A27" s="68"/>
      <c r="B27" s="4"/>
      <c r="C27" s="4"/>
      <c r="D27" s="4"/>
      <c r="E27" s="4"/>
      <c r="F27" s="4"/>
      <c r="G27" s="69"/>
      <c r="H27" s="70"/>
      <c r="I27" s="70"/>
      <c r="J27" s="70"/>
      <c r="K27" s="70"/>
      <c r="L27" s="4"/>
      <c r="M27" s="4"/>
      <c r="N27" s="4"/>
      <c r="O27" s="4"/>
      <c r="P27" s="4"/>
      <c r="Q27" s="4"/>
      <c r="R27" s="4"/>
      <c r="S27" s="8"/>
    </row>
  </sheetData>
  <sheetProtection/>
  <mergeCells count="37">
    <mergeCell ref="H19:Q19"/>
    <mergeCell ref="H21:Q21"/>
    <mergeCell ref="H26:Q26"/>
    <mergeCell ref="A18:G18"/>
    <mergeCell ref="A19:G19"/>
    <mergeCell ref="A20:G20"/>
    <mergeCell ref="A21:G21"/>
    <mergeCell ref="A23:G23"/>
    <mergeCell ref="A24:G24"/>
    <mergeCell ref="A12:G12"/>
    <mergeCell ref="H12:J12"/>
    <mergeCell ref="H14:J14"/>
    <mergeCell ref="H10:Q10"/>
    <mergeCell ref="A25:G25"/>
    <mergeCell ref="A26:G26"/>
    <mergeCell ref="H18:Q18"/>
    <mergeCell ref="H20:Q20"/>
    <mergeCell ref="H25:Q25"/>
    <mergeCell ref="H24:Q24"/>
    <mergeCell ref="H6:Q6"/>
    <mergeCell ref="H8:Q8"/>
    <mergeCell ref="R1:S1"/>
    <mergeCell ref="R2:S2"/>
    <mergeCell ref="P1:Q1"/>
    <mergeCell ref="P2:Q2"/>
    <mergeCell ref="R3:S3"/>
    <mergeCell ref="P3:Q3"/>
    <mergeCell ref="H16:J16"/>
    <mergeCell ref="H9:Q9"/>
    <mergeCell ref="J1:O2"/>
    <mergeCell ref="D1:I2"/>
    <mergeCell ref="A1:C2"/>
    <mergeCell ref="A14:G14"/>
    <mergeCell ref="A16:G16"/>
    <mergeCell ref="A8:G8"/>
    <mergeCell ref="A6:G6"/>
    <mergeCell ref="A4:G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T10" sqref="T10:V10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10" t="str">
        <f>Coordonnées!A1</f>
        <v>Synthèse des Comptes</v>
      </c>
      <c r="B1" s="111"/>
      <c r="C1" s="111"/>
      <c r="D1" s="107" t="str">
        <f>Coordonnées!D1</f>
        <v>Administration communale de :</v>
      </c>
      <c r="E1" s="107"/>
      <c r="F1" s="107"/>
      <c r="G1" s="107"/>
      <c r="H1" s="107"/>
      <c r="I1" s="107"/>
      <c r="J1" s="105" t="str">
        <f>Coordonnées!J1</f>
        <v>OTTIGNIES LOUVAIN LA NEUVE</v>
      </c>
      <c r="K1" s="105"/>
      <c r="L1" s="105"/>
      <c r="M1" s="105"/>
      <c r="N1" s="105"/>
      <c r="O1" s="105"/>
      <c r="P1" s="125" t="str">
        <f>Coordonnées!P1</f>
        <v>Code INS</v>
      </c>
      <c r="Q1" s="126"/>
      <c r="R1" s="121">
        <f>Coordonnées!R1</f>
        <v>25121</v>
      </c>
      <c r="S1" s="122"/>
    </row>
    <row r="2" spans="1:19" ht="12.75">
      <c r="A2" s="112"/>
      <c r="B2" s="113"/>
      <c r="C2" s="113"/>
      <c r="D2" s="108"/>
      <c r="E2" s="108"/>
      <c r="F2" s="109"/>
      <c r="G2" s="109"/>
      <c r="H2" s="108"/>
      <c r="I2" s="108"/>
      <c r="J2" s="106"/>
      <c r="K2" s="106"/>
      <c r="L2" s="106"/>
      <c r="M2" s="106"/>
      <c r="N2" s="106"/>
      <c r="O2" s="106"/>
      <c r="P2" s="127" t="str">
        <f>Coordonnées!P2</f>
        <v>Exercice:</v>
      </c>
      <c r="Q2" s="128"/>
      <c r="R2" s="123">
        <f>Coordonnées!R2</f>
        <v>2019</v>
      </c>
      <c r="S2" s="124"/>
    </row>
    <row r="3" spans="1:19" ht="12.75">
      <c r="A3" s="86" t="str">
        <f>Coordonnées!A3</f>
        <v>Modèle officiel généré par l'apllication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1" t="str">
        <f>Coordonnées!P3</f>
        <v>Version:</v>
      </c>
      <c r="Q3" s="132"/>
      <c r="R3" s="129">
        <f>Coordonnées!R3</f>
        <v>1</v>
      </c>
      <c r="S3" s="130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46" t="s">
        <v>45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47"/>
      <c r="V6" s="147"/>
    </row>
    <row r="7" spans="1:22" ht="18" customHeight="1">
      <c r="A7" s="43"/>
      <c r="B7" s="44"/>
      <c r="C7" s="44"/>
      <c r="D7" s="44"/>
      <c r="E7" s="44"/>
      <c r="F7" s="44"/>
      <c r="G7" s="44"/>
      <c r="H7" s="162" t="str">
        <f>Coordonnées!$H$16</f>
        <v>Budget</v>
      </c>
      <c r="I7" s="162"/>
      <c r="J7" s="162"/>
      <c r="K7" s="162" t="str">
        <f>Coordonnées!$H$16</f>
        <v>Budget</v>
      </c>
      <c r="L7" s="162"/>
      <c r="M7" s="162"/>
      <c r="N7" s="162" t="str">
        <f>Coordonnées!$H$16</f>
        <v>Budget</v>
      </c>
      <c r="O7" s="162"/>
      <c r="P7" s="162"/>
      <c r="Q7" s="162" t="str">
        <f>Coordonnées!$H$16</f>
        <v>Budget</v>
      </c>
      <c r="R7" s="162"/>
      <c r="S7" s="162"/>
      <c r="T7" s="162" t="str">
        <f>Coordonnées!$H$16</f>
        <v>Budget</v>
      </c>
      <c r="U7" s="162"/>
      <c r="V7" s="162"/>
    </row>
    <row r="8" spans="1:22" ht="18" customHeight="1" thickBot="1">
      <c r="A8" s="161" t="s">
        <v>2</v>
      </c>
      <c r="B8" s="161"/>
      <c r="C8" s="161"/>
      <c r="D8" s="161"/>
      <c r="E8" s="161"/>
      <c r="F8" s="161"/>
      <c r="G8" s="161"/>
      <c r="H8" s="151">
        <f>K8-1</f>
        <v>2015</v>
      </c>
      <c r="I8" s="151"/>
      <c r="J8" s="151"/>
      <c r="K8" s="151">
        <f>N8-1</f>
        <v>2016</v>
      </c>
      <c r="L8" s="151"/>
      <c r="M8" s="151"/>
      <c r="N8" s="151">
        <f>Q8-1</f>
        <v>2017</v>
      </c>
      <c r="O8" s="151"/>
      <c r="P8" s="151"/>
      <c r="Q8" s="151">
        <f>T8-1</f>
        <v>2018</v>
      </c>
      <c r="R8" s="151"/>
      <c r="S8" s="151"/>
      <c r="T8" s="151">
        <f>R2</f>
        <v>2019</v>
      </c>
      <c r="U8" s="151"/>
      <c r="V8" s="151"/>
    </row>
    <row r="9" spans="1:22" ht="18" customHeight="1" thickBot="1">
      <c r="A9" s="148" t="s">
        <v>70</v>
      </c>
      <c r="B9" s="149"/>
      <c r="C9" s="149"/>
      <c r="D9" s="149"/>
      <c r="E9" s="149"/>
      <c r="F9" s="149"/>
      <c r="G9" s="150"/>
      <c r="H9" s="155">
        <f>'Ordinaire GE'!H26-'Ordinaire GE'!H15</f>
        <v>91352.14999999851</v>
      </c>
      <c r="I9" s="156"/>
      <c r="J9" s="157"/>
      <c r="K9" s="155">
        <f>'Ordinaire GE'!K26-'Ordinaire GE'!K15</f>
        <v>140286.00000000745</v>
      </c>
      <c r="L9" s="156"/>
      <c r="M9" s="157"/>
      <c r="N9" s="155">
        <f>'Ordinaire GE'!N26-'Ordinaire GE'!N15</f>
        <v>401117.4900000021</v>
      </c>
      <c r="O9" s="156"/>
      <c r="P9" s="157"/>
      <c r="Q9" s="155">
        <f>'Ordinaire GE'!Q26-'Ordinaire GE'!Q15</f>
        <v>92623.30999999493</v>
      </c>
      <c r="R9" s="156"/>
      <c r="S9" s="157"/>
      <c r="T9" s="155">
        <f>'Ordinaire GE'!T26-'Ordinaire GE'!T15</f>
        <v>-692547.3100000024</v>
      </c>
      <c r="U9" s="156"/>
      <c r="V9" s="157"/>
    </row>
    <row r="10" spans="1:22" ht="30" customHeight="1" thickBot="1">
      <c r="A10" s="152" t="s">
        <v>78</v>
      </c>
      <c r="B10" s="153"/>
      <c r="C10" s="153"/>
      <c r="D10" s="153"/>
      <c r="E10" s="153"/>
      <c r="F10" s="153"/>
      <c r="G10" s="154"/>
      <c r="H10" s="158">
        <f>'Ordinaire GE'!H29-'Ordinaire GE'!H18</f>
        <v>1932823.0600000024</v>
      </c>
      <c r="I10" s="159"/>
      <c r="J10" s="160"/>
      <c r="K10" s="158">
        <f>'Ordinaire GE'!K29-'Ordinaire GE'!K18</f>
        <v>0</v>
      </c>
      <c r="L10" s="159"/>
      <c r="M10" s="160"/>
      <c r="N10" s="158">
        <f>'Ordinaire GE'!N29-'Ordinaire GE'!N18</f>
        <v>1534896.7300000042</v>
      </c>
      <c r="O10" s="159"/>
      <c r="P10" s="160"/>
      <c r="Q10" s="158">
        <f>'Ordinaire GE'!Q29-'Ordinaire GE'!Q18</f>
        <v>43410.8200000003</v>
      </c>
      <c r="R10" s="159"/>
      <c r="S10" s="160"/>
      <c r="T10" s="158">
        <f>'Ordinaire GE'!T29-'Ordinaire GE'!T18</f>
        <v>880926.8700000048</v>
      </c>
      <c r="U10" s="159"/>
      <c r="V10" s="160"/>
    </row>
    <row r="11" spans="1:19" ht="16.5" customHeight="1">
      <c r="A11" s="56" t="s">
        <v>71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T18" sqref="T18:V18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1" width="4.8515625" style="0" customWidth="1"/>
    <col min="22" max="22" width="6.00390625" style="0" customWidth="1"/>
  </cols>
  <sheetData>
    <row r="1" spans="1:19" ht="12.75">
      <c r="A1" s="110" t="str">
        <f>Coordonnées!A1</f>
        <v>Synthèse des Comptes</v>
      </c>
      <c r="B1" s="111"/>
      <c r="C1" s="111"/>
      <c r="D1" s="107" t="str">
        <f>Coordonnées!D1</f>
        <v>Administration communale de :</v>
      </c>
      <c r="E1" s="107"/>
      <c r="F1" s="107"/>
      <c r="G1" s="107"/>
      <c r="H1" s="107"/>
      <c r="I1" s="107"/>
      <c r="J1" s="105" t="str">
        <f>Coordonnées!J1</f>
        <v>OTTIGNIES LOUVAIN LA NEUVE</v>
      </c>
      <c r="K1" s="105"/>
      <c r="L1" s="105"/>
      <c r="M1" s="105"/>
      <c r="N1" s="105"/>
      <c r="O1" s="105"/>
      <c r="P1" s="125" t="str">
        <f>Coordonnées!P1</f>
        <v>Code INS</v>
      </c>
      <c r="Q1" s="126"/>
      <c r="R1" s="121">
        <f>Coordonnées!R1</f>
        <v>25121</v>
      </c>
      <c r="S1" s="122"/>
    </row>
    <row r="2" spans="1:19" ht="12.75">
      <c r="A2" s="112"/>
      <c r="B2" s="113"/>
      <c r="C2" s="113"/>
      <c r="D2" s="108"/>
      <c r="E2" s="108"/>
      <c r="F2" s="109"/>
      <c r="G2" s="109"/>
      <c r="H2" s="108"/>
      <c r="I2" s="108"/>
      <c r="J2" s="106"/>
      <c r="K2" s="106"/>
      <c r="L2" s="106"/>
      <c r="M2" s="106"/>
      <c r="N2" s="106"/>
      <c r="O2" s="106"/>
      <c r="P2" s="127" t="str">
        <f>Coordonnées!P2</f>
        <v>Exercice:</v>
      </c>
      <c r="Q2" s="128"/>
      <c r="R2" s="123">
        <f>Coordonnées!R2</f>
        <v>2019</v>
      </c>
      <c r="S2" s="124"/>
    </row>
    <row r="3" spans="1:19" ht="12.75">
      <c r="A3" s="86" t="str">
        <f>Coordonnées!A3</f>
        <v>Modèle officiel généré par l'apllication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1" t="str">
        <f>Coordonnées!P3</f>
        <v>Version:</v>
      </c>
      <c r="Q3" s="132"/>
      <c r="R3" s="129">
        <f>Coordonnées!R3</f>
        <v>1</v>
      </c>
      <c r="S3" s="130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197" t="s">
        <v>46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198"/>
      <c r="V6" s="198"/>
    </row>
    <row r="7" spans="1:22" ht="18" customHeight="1">
      <c r="A7" s="42"/>
      <c r="B7" s="45"/>
      <c r="C7" s="44"/>
      <c r="D7" s="44"/>
      <c r="E7" s="44"/>
      <c r="F7" s="44"/>
      <c r="G7" s="44"/>
      <c r="H7" s="199" t="str">
        <f>Coordonnées!$H$16</f>
        <v>Budget</v>
      </c>
      <c r="I7" s="199"/>
      <c r="J7" s="199"/>
      <c r="K7" s="199" t="str">
        <f>Coordonnées!$H$16</f>
        <v>Budget</v>
      </c>
      <c r="L7" s="199"/>
      <c r="M7" s="199"/>
      <c r="N7" s="199" t="str">
        <f>Coordonnées!$H$16</f>
        <v>Budget</v>
      </c>
      <c r="O7" s="199"/>
      <c r="P7" s="199"/>
      <c r="Q7" s="199" t="str">
        <f>Coordonnées!$H$16</f>
        <v>Budget</v>
      </c>
      <c r="R7" s="199"/>
      <c r="S7" s="199"/>
      <c r="T7" s="199" t="str">
        <f>Coordonnées!$H$16</f>
        <v>Budget</v>
      </c>
      <c r="U7" s="199"/>
      <c r="V7" s="199"/>
    </row>
    <row r="8" spans="1:22" ht="18" customHeight="1">
      <c r="A8" s="42"/>
      <c r="B8" s="48"/>
      <c r="C8" s="44"/>
      <c r="D8" s="44"/>
      <c r="E8" s="44"/>
      <c r="F8" s="44"/>
      <c r="G8" s="44"/>
      <c r="H8" s="261" t="s">
        <v>96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4"/>
      <c r="V8" s="195"/>
    </row>
    <row r="9" spans="1:22" ht="18" customHeight="1">
      <c r="A9" s="186" t="s">
        <v>2</v>
      </c>
      <c r="B9" s="196"/>
      <c r="C9" s="186"/>
      <c r="D9" s="186"/>
      <c r="E9" s="186"/>
      <c r="F9" s="186"/>
      <c r="G9" s="186"/>
      <c r="H9" s="187">
        <f>K9-1</f>
        <v>2015</v>
      </c>
      <c r="I9" s="187"/>
      <c r="J9" s="187"/>
      <c r="K9" s="187">
        <f>N9-1</f>
        <v>2016</v>
      </c>
      <c r="L9" s="187"/>
      <c r="M9" s="187"/>
      <c r="N9" s="187">
        <f>Q9-1</f>
        <v>2017</v>
      </c>
      <c r="O9" s="187"/>
      <c r="P9" s="187"/>
      <c r="Q9" s="187">
        <f>T9-1</f>
        <v>2018</v>
      </c>
      <c r="R9" s="187"/>
      <c r="S9" s="187"/>
      <c r="T9" s="187">
        <f>R2</f>
        <v>2019</v>
      </c>
      <c r="U9" s="187"/>
      <c r="V9" s="187"/>
    </row>
    <row r="10" spans="1:22" ht="18" customHeight="1">
      <c r="A10" s="191" t="s">
        <v>13</v>
      </c>
      <c r="B10" s="192"/>
      <c r="C10" s="192"/>
      <c r="D10" s="192"/>
      <c r="E10" s="192"/>
      <c r="F10" s="192"/>
      <c r="G10" s="192"/>
      <c r="H10" s="263">
        <v>13401750.37</v>
      </c>
      <c r="I10" s="184">
        <v>5512664.26</v>
      </c>
      <c r="J10" s="185">
        <v>5512664.26</v>
      </c>
      <c r="K10" s="263">
        <v>13851399.39</v>
      </c>
      <c r="L10" s="184">
        <v>5512664.26</v>
      </c>
      <c r="M10" s="185">
        <v>5512664.26</v>
      </c>
      <c r="N10" s="263">
        <v>14573554.51</v>
      </c>
      <c r="O10" s="184">
        <v>5512664.26</v>
      </c>
      <c r="P10" s="185">
        <v>5512664.26</v>
      </c>
      <c r="Q10" s="263">
        <v>15479669.47</v>
      </c>
      <c r="R10" s="184">
        <v>5512664.26</v>
      </c>
      <c r="S10" s="185">
        <v>5512664.26</v>
      </c>
      <c r="T10" s="263">
        <v>16714794.88</v>
      </c>
      <c r="U10" s="184">
        <v>5512664.26</v>
      </c>
      <c r="V10" s="185">
        <v>5512664.26</v>
      </c>
    </row>
    <row r="11" spans="1:22" ht="18" customHeight="1">
      <c r="A11" s="174" t="s">
        <v>14</v>
      </c>
      <c r="B11" s="175"/>
      <c r="C11" s="175"/>
      <c r="D11" s="175"/>
      <c r="E11" s="175"/>
      <c r="F11" s="175"/>
      <c r="G11" s="175"/>
      <c r="H11" s="264">
        <v>8689213.16</v>
      </c>
      <c r="I11" s="182">
        <v>2726342.74</v>
      </c>
      <c r="J11" s="183">
        <v>2726342.74</v>
      </c>
      <c r="K11" s="264">
        <v>8813400.83</v>
      </c>
      <c r="L11" s="182">
        <v>2726342.74</v>
      </c>
      <c r="M11" s="183">
        <v>2726342.74</v>
      </c>
      <c r="N11" s="264">
        <v>8946467.56</v>
      </c>
      <c r="O11" s="182">
        <v>2726342.74</v>
      </c>
      <c r="P11" s="183">
        <v>2726342.74</v>
      </c>
      <c r="Q11" s="264">
        <v>9256020.17</v>
      </c>
      <c r="R11" s="182">
        <v>2726342.74</v>
      </c>
      <c r="S11" s="183">
        <v>2726342.74</v>
      </c>
      <c r="T11" s="264">
        <v>8966884.57</v>
      </c>
      <c r="U11" s="182">
        <v>2726342.74</v>
      </c>
      <c r="V11" s="183">
        <v>2726342.74</v>
      </c>
    </row>
    <row r="12" spans="1:22" ht="18" customHeight="1">
      <c r="A12" s="174" t="s">
        <v>15</v>
      </c>
      <c r="B12" s="175"/>
      <c r="C12" s="175"/>
      <c r="D12" s="175"/>
      <c r="E12" s="175"/>
      <c r="F12" s="175"/>
      <c r="G12" s="175"/>
      <c r="H12" s="264">
        <v>13473363.06</v>
      </c>
      <c r="I12" s="182">
        <v>4264832.04</v>
      </c>
      <c r="J12" s="183">
        <v>4264832.04</v>
      </c>
      <c r="K12" s="264">
        <v>13843818.88</v>
      </c>
      <c r="L12" s="182">
        <v>4264832.04</v>
      </c>
      <c r="M12" s="183">
        <v>4264832.04</v>
      </c>
      <c r="N12" s="264">
        <v>14362100.76</v>
      </c>
      <c r="O12" s="182">
        <v>4264832.04</v>
      </c>
      <c r="P12" s="183">
        <v>4264832.04</v>
      </c>
      <c r="Q12" s="264">
        <v>14497898.88</v>
      </c>
      <c r="R12" s="182">
        <v>4264832.04</v>
      </c>
      <c r="S12" s="183">
        <v>4264832.04</v>
      </c>
      <c r="T12" s="264">
        <v>15105569</v>
      </c>
      <c r="U12" s="182">
        <v>4264832.04</v>
      </c>
      <c r="V12" s="183">
        <v>4264832.04</v>
      </c>
    </row>
    <row r="13" spans="1:22" ht="18" customHeight="1">
      <c r="A13" s="174" t="s">
        <v>16</v>
      </c>
      <c r="B13" s="175"/>
      <c r="C13" s="175"/>
      <c r="D13" s="175"/>
      <c r="E13" s="175"/>
      <c r="F13" s="175"/>
      <c r="G13" s="175"/>
      <c r="H13" s="264">
        <v>5769056.6</v>
      </c>
      <c r="I13" s="182">
        <v>41563.69</v>
      </c>
      <c r="J13" s="183">
        <v>41563.69</v>
      </c>
      <c r="K13" s="264">
        <v>5745158.48</v>
      </c>
      <c r="L13" s="182">
        <v>41563.69</v>
      </c>
      <c r="M13" s="183">
        <v>41563.69</v>
      </c>
      <c r="N13" s="264">
        <v>5758138.44</v>
      </c>
      <c r="O13" s="182">
        <v>41563.69</v>
      </c>
      <c r="P13" s="183">
        <v>41563.69</v>
      </c>
      <c r="Q13" s="264">
        <v>6046657.61</v>
      </c>
      <c r="R13" s="182">
        <v>41563.69</v>
      </c>
      <c r="S13" s="183">
        <v>41563.69</v>
      </c>
      <c r="T13" s="264">
        <v>6116218.37</v>
      </c>
      <c r="U13" s="182">
        <v>41563.69</v>
      </c>
      <c r="V13" s="183">
        <v>41563.69</v>
      </c>
    </row>
    <row r="14" spans="1:22" ht="18" customHeight="1" thickBot="1">
      <c r="A14" s="169" t="s">
        <v>51</v>
      </c>
      <c r="B14" s="170"/>
      <c r="C14" s="170"/>
      <c r="D14" s="170"/>
      <c r="E14" s="170"/>
      <c r="F14" s="170"/>
      <c r="G14" s="170"/>
      <c r="H14" s="265">
        <v>0</v>
      </c>
      <c r="I14" s="172">
        <v>0</v>
      </c>
      <c r="J14" s="173">
        <v>0</v>
      </c>
      <c r="K14" s="265">
        <v>388531.41</v>
      </c>
      <c r="L14" s="172">
        <v>0</v>
      </c>
      <c r="M14" s="173">
        <v>0</v>
      </c>
      <c r="N14" s="265">
        <v>0</v>
      </c>
      <c r="O14" s="172">
        <v>0</v>
      </c>
      <c r="P14" s="173">
        <v>0</v>
      </c>
      <c r="Q14" s="265">
        <v>0</v>
      </c>
      <c r="R14" s="172">
        <v>0</v>
      </c>
      <c r="S14" s="173">
        <v>0</v>
      </c>
      <c r="T14" s="265">
        <v>0</v>
      </c>
      <c r="U14" s="172">
        <v>0</v>
      </c>
      <c r="V14" s="173">
        <v>0</v>
      </c>
    </row>
    <row r="15" spans="1:22" ht="18" customHeight="1" thickBot="1">
      <c r="A15" s="148" t="s">
        <v>72</v>
      </c>
      <c r="B15" s="149"/>
      <c r="C15" s="149"/>
      <c r="D15" s="149"/>
      <c r="E15" s="149"/>
      <c r="F15" s="149"/>
      <c r="G15" s="149"/>
      <c r="H15" s="179">
        <f>SUM(H10:H14)</f>
        <v>41333383.190000005</v>
      </c>
      <c r="I15" s="180"/>
      <c r="J15" s="181"/>
      <c r="K15" s="180">
        <f>SUM(K10:K14)</f>
        <v>42642308.989999995</v>
      </c>
      <c r="L15" s="180"/>
      <c r="M15" s="180"/>
      <c r="N15" s="179">
        <f>SUM(N10:N14)</f>
        <v>43640261.269999996</v>
      </c>
      <c r="O15" s="180"/>
      <c r="P15" s="181"/>
      <c r="Q15" s="180">
        <f>SUM(Q10:Q14)</f>
        <v>45280246.13</v>
      </c>
      <c r="R15" s="180"/>
      <c r="S15" s="181"/>
      <c r="T15" s="180">
        <f>SUM(T10:T14)</f>
        <v>46903466.82</v>
      </c>
      <c r="U15" s="180"/>
      <c r="V15" s="181"/>
    </row>
    <row r="16" spans="1:22" ht="18" customHeight="1">
      <c r="A16" s="174" t="s">
        <v>30</v>
      </c>
      <c r="B16" s="175"/>
      <c r="C16" s="175"/>
      <c r="D16" s="175"/>
      <c r="E16" s="175"/>
      <c r="F16" s="175"/>
      <c r="G16" s="175"/>
      <c r="H16" s="266">
        <v>675102.68</v>
      </c>
      <c r="I16" s="177">
        <v>1521059.02</v>
      </c>
      <c r="J16" s="178">
        <v>2351270.66</v>
      </c>
      <c r="K16" s="266">
        <v>959111.92</v>
      </c>
      <c r="L16" s="177">
        <v>1659060.83</v>
      </c>
      <c r="M16" s="178">
        <v>1521059.02</v>
      </c>
      <c r="N16" s="266">
        <v>310599.83</v>
      </c>
      <c r="O16" s="177">
        <v>2230351.92</v>
      </c>
      <c r="P16" s="178">
        <v>1659060.83</v>
      </c>
      <c r="Q16" s="266">
        <v>1399987.55</v>
      </c>
      <c r="R16" s="177">
        <v>2351270.66</v>
      </c>
      <c r="S16" s="178">
        <v>2230351.92</v>
      </c>
      <c r="T16" s="266">
        <v>1270978.05</v>
      </c>
      <c r="U16" s="177">
        <v>2351270.66</v>
      </c>
      <c r="V16" s="178">
        <v>2230351.92</v>
      </c>
    </row>
    <row r="17" spans="1:22" ht="18" customHeight="1" thickBot="1">
      <c r="A17" s="169" t="s">
        <v>3</v>
      </c>
      <c r="B17" s="170"/>
      <c r="C17" s="170"/>
      <c r="D17" s="170"/>
      <c r="E17" s="170"/>
      <c r="F17" s="170"/>
      <c r="G17" s="170"/>
      <c r="H17" s="265">
        <v>0</v>
      </c>
      <c r="I17" s="172">
        <v>1192323.53</v>
      </c>
      <c r="J17" s="173">
        <v>824300.6</v>
      </c>
      <c r="K17" s="265">
        <v>0</v>
      </c>
      <c r="L17" s="172">
        <v>4295659.86</v>
      </c>
      <c r="M17" s="173">
        <v>1192323.53</v>
      </c>
      <c r="N17" s="265">
        <v>0</v>
      </c>
      <c r="O17" s="172">
        <v>1045347.08</v>
      </c>
      <c r="P17" s="173">
        <v>4295659.86</v>
      </c>
      <c r="Q17" s="265">
        <v>0</v>
      </c>
      <c r="R17" s="172">
        <v>824300.6</v>
      </c>
      <c r="S17" s="173">
        <v>1045347.08</v>
      </c>
      <c r="T17" s="265">
        <v>0</v>
      </c>
      <c r="U17" s="172">
        <v>824300.6</v>
      </c>
      <c r="V17" s="173">
        <v>1045347.08</v>
      </c>
    </row>
    <row r="18" spans="1:22" ht="18" customHeight="1" thickBot="1">
      <c r="A18" s="163" t="s">
        <v>73</v>
      </c>
      <c r="B18" s="164"/>
      <c r="C18" s="164"/>
      <c r="D18" s="164"/>
      <c r="E18" s="164"/>
      <c r="F18" s="164"/>
      <c r="G18" s="164"/>
      <c r="H18" s="166">
        <f>SUM(H15:H17)</f>
        <v>42008485.870000005</v>
      </c>
      <c r="I18" s="167"/>
      <c r="J18" s="168"/>
      <c r="K18" s="167">
        <f>SUM(K15:K17)</f>
        <v>43601420.91</v>
      </c>
      <c r="L18" s="167"/>
      <c r="M18" s="167"/>
      <c r="N18" s="166">
        <f>SUM(N15:N17)</f>
        <v>43950861.099999994</v>
      </c>
      <c r="O18" s="167"/>
      <c r="P18" s="168"/>
      <c r="Q18" s="166">
        <f>SUM(Q15:Q17)</f>
        <v>46680233.68</v>
      </c>
      <c r="R18" s="167"/>
      <c r="S18" s="168"/>
      <c r="T18" s="166">
        <f>SUM(T15:T17)</f>
        <v>48174444.87</v>
      </c>
      <c r="U18" s="167"/>
      <c r="V18" s="168"/>
    </row>
    <row r="19" spans="1:19" s="76" customFormat="1" ht="27.75" customHeight="1">
      <c r="A19" s="88" t="s">
        <v>71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62" t="s">
        <v>97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  <c r="U20" s="189"/>
      <c r="V20" s="190"/>
    </row>
    <row r="21" spans="1:22" ht="18" customHeight="1">
      <c r="A21" s="186" t="s">
        <v>2</v>
      </c>
      <c r="B21" s="186"/>
      <c r="C21" s="186"/>
      <c r="D21" s="186"/>
      <c r="E21" s="186"/>
      <c r="F21" s="186"/>
      <c r="G21" s="186"/>
      <c r="H21" s="187">
        <f>K21-1</f>
        <v>2015</v>
      </c>
      <c r="I21" s="187"/>
      <c r="J21" s="187"/>
      <c r="K21" s="187">
        <f>N21-1</f>
        <v>2016</v>
      </c>
      <c r="L21" s="187"/>
      <c r="M21" s="187"/>
      <c r="N21" s="187">
        <f>Q21-1</f>
        <v>2017</v>
      </c>
      <c r="O21" s="187"/>
      <c r="P21" s="187"/>
      <c r="Q21" s="187">
        <f>T21-1</f>
        <v>2018</v>
      </c>
      <c r="R21" s="187"/>
      <c r="S21" s="187"/>
      <c r="T21" s="187">
        <f>R2</f>
        <v>2019</v>
      </c>
      <c r="U21" s="187"/>
      <c r="V21" s="187"/>
    </row>
    <row r="22" spans="1:22" ht="18" customHeight="1">
      <c r="A22" s="174" t="s">
        <v>17</v>
      </c>
      <c r="B22" s="175"/>
      <c r="C22" s="175"/>
      <c r="D22" s="175"/>
      <c r="E22" s="175"/>
      <c r="F22" s="175"/>
      <c r="G22" s="176"/>
      <c r="H22" s="263">
        <v>3202330.42</v>
      </c>
      <c r="I22" s="184">
        <v>373432.17</v>
      </c>
      <c r="J22" s="185">
        <v>697745.74</v>
      </c>
      <c r="K22" s="263">
        <v>3104888.34</v>
      </c>
      <c r="L22" s="184">
        <v>373432.17</v>
      </c>
      <c r="M22" s="185">
        <v>697745.74</v>
      </c>
      <c r="N22" s="263">
        <v>4612256.72</v>
      </c>
      <c r="O22" s="184">
        <v>373432.17</v>
      </c>
      <c r="P22" s="185">
        <v>697745.74</v>
      </c>
      <c r="Q22" s="263">
        <v>4644664.5</v>
      </c>
      <c r="R22" s="184">
        <v>373432.17</v>
      </c>
      <c r="S22" s="185">
        <v>697745.74</v>
      </c>
      <c r="T22" s="263">
        <v>4597922.21</v>
      </c>
      <c r="U22" s="184">
        <v>373432.17</v>
      </c>
      <c r="V22" s="185">
        <v>697745.74</v>
      </c>
    </row>
    <row r="23" spans="1:22" ht="18" customHeight="1">
      <c r="A23" s="174" t="s">
        <v>15</v>
      </c>
      <c r="B23" s="175"/>
      <c r="C23" s="175"/>
      <c r="D23" s="175"/>
      <c r="E23" s="175"/>
      <c r="F23" s="175"/>
      <c r="G23" s="176"/>
      <c r="H23" s="264">
        <v>36124614.38</v>
      </c>
      <c r="I23" s="182">
        <v>12728583.2</v>
      </c>
      <c r="J23" s="183">
        <v>13240574.68</v>
      </c>
      <c r="K23" s="264">
        <v>37759860.03</v>
      </c>
      <c r="L23" s="182">
        <v>12728583.2</v>
      </c>
      <c r="M23" s="183">
        <v>13240574.68</v>
      </c>
      <c r="N23" s="264">
        <v>38104925.24</v>
      </c>
      <c r="O23" s="182">
        <v>12728583.2</v>
      </c>
      <c r="P23" s="183">
        <v>13240574.68</v>
      </c>
      <c r="Q23" s="264">
        <v>39310335.43</v>
      </c>
      <c r="R23" s="182">
        <v>12728583.2</v>
      </c>
      <c r="S23" s="183">
        <v>13240574.68</v>
      </c>
      <c r="T23" s="264">
        <v>40265796.14</v>
      </c>
      <c r="U23" s="182">
        <v>12728583.2</v>
      </c>
      <c r="V23" s="183">
        <v>13240574.68</v>
      </c>
    </row>
    <row r="24" spans="1:22" ht="18" customHeight="1">
      <c r="A24" s="174" t="s">
        <v>16</v>
      </c>
      <c r="B24" s="175"/>
      <c r="C24" s="175"/>
      <c r="D24" s="175"/>
      <c r="E24" s="175"/>
      <c r="F24" s="175"/>
      <c r="G24" s="176"/>
      <c r="H24" s="264">
        <v>2027790.54</v>
      </c>
      <c r="I24" s="182">
        <v>548784.99</v>
      </c>
      <c r="J24" s="183">
        <v>408005.67</v>
      </c>
      <c r="K24" s="264">
        <v>1917846.62</v>
      </c>
      <c r="L24" s="182">
        <v>548784.99</v>
      </c>
      <c r="M24" s="183">
        <v>408005.67</v>
      </c>
      <c r="N24" s="264">
        <v>1324196.8</v>
      </c>
      <c r="O24" s="182">
        <v>548784.99</v>
      </c>
      <c r="P24" s="183">
        <v>408005.67</v>
      </c>
      <c r="Q24" s="264">
        <v>1317869.51</v>
      </c>
      <c r="R24" s="182">
        <v>548784.99</v>
      </c>
      <c r="S24" s="183">
        <v>408005.67</v>
      </c>
      <c r="T24" s="264">
        <v>1082801.16</v>
      </c>
      <c r="U24" s="182">
        <v>548784.99</v>
      </c>
      <c r="V24" s="183">
        <v>408005.67</v>
      </c>
    </row>
    <row r="25" spans="1:22" ht="18" customHeight="1" thickBot="1">
      <c r="A25" s="169" t="s">
        <v>3</v>
      </c>
      <c r="B25" s="170"/>
      <c r="C25" s="170"/>
      <c r="D25" s="170"/>
      <c r="E25" s="170"/>
      <c r="F25" s="170"/>
      <c r="G25" s="171"/>
      <c r="H25" s="265">
        <v>70000</v>
      </c>
      <c r="I25" s="172">
        <v>0</v>
      </c>
      <c r="J25" s="173">
        <v>0</v>
      </c>
      <c r="K25" s="265">
        <v>0</v>
      </c>
      <c r="L25" s="172">
        <v>0</v>
      </c>
      <c r="M25" s="173">
        <v>0</v>
      </c>
      <c r="N25" s="265">
        <v>0</v>
      </c>
      <c r="O25" s="172">
        <v>0</v>
      </c>
      <c r="P25" s="173">
        <v>0</v>
      </c>
      <c r="Q25" s="265">
        <v>100000</v>
      </c>
      <c r="R25" s="172">
        <v>0</v>
      </c>
      <c r="S25" s="173">
        <v>0</v>
      </c>
      <c r="T25" s="265">
        <v>264400</v>
      </c>
      <c r="U25" s="172">
        <v>0</v>
      </c>
      <c r="V25" s="173">
        <v>0</v>
      </c>
    </row>
    <row r="26" spans="1:22" ht="18" customHeight="1" thickBot="1">
      <c r="A26" s="148" t="s">
        <v>72</v>
      </c>
      <c r="B26" s="149"/>
      <c r="C26" s="149"/>
      <c r="D26" s="149"/>
      <c r="E26" s="149"/>
      <c r="F26" s="149"/>
      <c r="G26" s="150"/>
      <c r="H26" s="179">
        <f>SUM(H22:H25)</f>
        <v>41424735.34</v>
      </c>
      <c r="I26" s="180"/>
      <c r="J26" s="180"/>
      <c r="K26" s="179">
        <f>SUM(K22:K25)</f>
        <v>42782594.99</v>
      </c>
      <c r="L26" s="180"/>
      <c r="M26" s="181"/>
      <c r="N26" s="180">
        <f>SUM(N22:N25)</f>
        <v>44041378.76</v>
      </c>
      <c r="O26" s="180"/>
      <c r="P26" s="180"/>
      <c r="Q26" s="179">
        <f>SUM(Q22:Q25)</f>
        <v>45372869.44</v>
      </c>
      <c r="R26" s="180"/>
      <c r="S26" s="181"/>
      <c r="T26" s="179">
        <f>SUM(T22:T25)</f>
        <v>46210919.51</v>
      </c>
      <c r="U26" s="180"/>
      <c r="V26" s="181"/>
    </row>
    <row r="27" spans="1:22" ht="18" customHeight="1">
      <c r="A27" s="174" t="s">
        <v>30</v>
      </c>
      <c r="B27" s="175"/>
      <c r="C27" s="175"/>
      <c r="D27" s="175"/>
      <c r="E27" s="175"/>
      <c r="F27" s="175"/>
      <c r="G27" s="176"/>
      <c r="H27" s="266">
        <v>2516573.59</v>
      </c>
      <c r="I27" s="177">
        <v>6001218.28833333</v>
      </c>
      <c r="J27" s="178">
        <v>5811470.08333333</v>
      </c>
      <c r="K27" s="266">
        <v>0</v>
      </c>
      <c r="L27" s="177">
        <v>6001218.28833333</v>
      </c>
      <c r="M27" s="178">
        <v>5811470.08333333</v>
      </c>
      <c r="N27" s="266">
        <v>1300998.18</v>
      </c>
      <c r="O27" s="177">
        <v>6001218.28833333</v>
      </c>
      <c r="P27" s="178">
        <v>5811470.08333333</v>
      </c>
      <c r="Q27" s="266">
        <v>1350775.06</v>
      </c>
      <c r="R27" s="177">
        <v>6001218.28833333</v>
      </c>
      <c r="S27" s="178">
        <v>5811470.08333333</v>
      </c>
      <c r="T27" s="266">
        <v>2434306.52</v>
      </c>
      <c r="U27" s="177">
        <v>6001218.28833333</v>
      </c>
      <c r="V27" s="178">
        <v>5811470.08333333</v>
      </c>
    </row>
    <row r="28" spans="1:22" ht="18" customHeight="1" thickBot="1">
      <c r="A28" s="169" t="s">
        <v>3</v>
      </c>
      <c r="B28" s="170"/>
      <c r="C28" s="170"/>
      <c r="D28" s="170"/>
      <c r="E28" s="170"/>
      <c r="F28" s="170"/>
      <c r="G28" s="171"/>
      <c r="H28" s="265">
        <v>0</v>
      </c>
      <c r="I28" s="172">
        <v>0</v>
      </c>
      <c r="J28" s="173">
        <v>0</v>
      </c>
      <c r="K28" s="265">
        <v>818825.92</v>
      </c>
      <c r="L28" s="172">
        <v>0</v>
      </c>
      <c r="M28" s="173">
        <v>0</v>
      </c>
      <c r="N28" s="265">
        <v>143380.89</v>
      </c>
      <c r="O28" s="172">
        <v>0</v>
      </c>
      <c r="P28" s="173">
        <v>0</v>
      </c>
      <c r="Q28" s="265">
        <v>0</v>
      </c>
      <c r="R28" s="172">
        <v>0</v>
      </c>
      <c r="S28" s="173">
        <v>0</v>
      </c>
      <c r="T28" s="265">
        <v>410145.71</v>
      </c>
      <c r="U28" s="172">
        <v>0</v>
      </c>
      <c r="V28" s="173">
        <v>0</v>
      </c>
    </row>
    <row r="29" spans="1:22" ht="18" customHeight="1" thickBot="1">
      <c r="A29" s="163" t="s">
        <v>73</v>
      </c>
      <c r="B29" s="164"/>
      <c r="C29" s="164"/>
      <c r="D29" s="164"/>
      <c r="E29" s="164"/>
      <c r="F29" s="164"/>
      <c r="G29" s="165"/>
      <c r="H29" s="166">
        <f>SUM(H26:H28)</f>
        <v>43941308.93000001</v>
      </c>
      <c r="I29" s="167"/>
      <c r="J29" s="167"/>
      <c r="K29" s="166">
        <f>SUM(K26:K28)</f>
        <v>43601420.910000004</v>
      </c>
      <c r="L29" s="167"/>
      <c r="M29" s="168"/>
      <c r="N29" s="167">
        <f>SUM(N26:N28)</f>
        <v>45485757.83</v>
      </c>
      <c r="O29" s="167"/>
      <c r="P29" s="167"/>
      <c r="Q29" s="166">
        <f>SUM(Q26:Q28)</f>
        <v>46723644.5</v>
      </c>
      <c r="R29" s="167"/>
      <c r="S29" s="168"/>
      <c r="T29" s="166">
        <f>SUM(T26:T28)</f>
        <v>49055371.74</v>
      </c>
      <c r="U29" s="167"/>
      <c r="V29" s="168"/>
    </row>
    <row r="30" spans="1:19" ht="16.5" customHeight="1">
      <c r="A30" s="56" t="s">
        <v>71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1" width="4.8515625" style="0" customWidth="1"/>
    <col min="22" max="22" width="5.421875" style="0" customWidth="1"/>
  </cols>
  <sheetData>
    <row r="1" spans="1:19" ht="12.75">
      <c r="A1" s="110" t="str">
        <f>Coordonnées!A1</f>
        <v>Synthèse des Comptes</v>
      </c>
      <c r="B1" s="111"/>
      <c r="C1" s="111"/>
      <c r="D1" s="107" t="str">
        <f>Coordonnées!D1</f>
        <v>Administration communale de :</v>
      </c>
      <c r="E1" s="107"/>
      <c r="F1" s="107"/>
      <c r="G1" s="107"/>
      <c r="H1" s="107"/>
      <c r="I1" s="107"/>
      <c r="J1" s="105" t="str">
        <f>Coordonnées!J1</f>
        <v>OTTIGNIES LOUVAIN LA NEUVE</v>
      </c>
      <c r="K1" s="105"/>
      <c r="L1" s="105"/>
      <c r="M1" s="105"/>
      <c r="N1" s="105"/>
      <c r="O1" s="105"/>
      <c r="P1" s="125" t="str">
        <f>Coordonnées!P1</f>
        <v>Code INS</v>
      </c>
      <c r="Q1" s="126"/>
      <c r="R1" s="121">
        <f>Coordonnées!R1</f>
        <v>25121</v>
      </c>
      <c r="S1" s="122"/>
    </row>
    <row r="2" spans="1:19" ht="12.75">
      <c r="A2" s="112"/>
      <c r="B2" s="113"/>
      <c r="C2" s="113"/>
      <c r="D2" s="108"/>
      <c r="E2" s="108"/>
      <c r="F2" s="109"/>
      <c r="G2" s="109"/>
      <c r="H2" s="108"/>
      <c r="I2" s="108"/>
      <c r="J2" s="106"/>
      <c r="K2" s="106"/>
      <c r="L2" s="106"/>
      <c r="M2" s="106"/>
      <c r="N2" s="106"/>
      <c r="O2" s="106"/>
      <c r="P2" s="127" t="str">
        <f>Coordonnées!P2</f>
        <v>Exercice:</v>
      </c>
      <c r="Q2" s="128"/>
      <c r="R2" s="123">
        <f>Coordonnées!R2</f>
        <v>2019</v>
      </c>
      <c r="S2" s="124"/>
    </row>
    <row r="3" spans="1:19" ht="12.75">
      <c r="A3" s="86" t="str">
        <f>Coordonnées!A3</f>
        <v>Modèle officiel généré par l'apllication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1" t="str">
        <f>Coordonnées!P3</f>
        <v>Version:</v>
      </c>
      <c r="Q3" s="132"/>
      <c r="R3" s="129">
        <f>Coordonnées!R3</f>
        <v>1</v>
      </c>
      <c r="S3" s="130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197" t="s">
        <v>48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198"/>
      <c r="V6" s="198"/>
    </row>
    <row r="7" spans="1:22" ht="18" customHeight="1">
      <c r="A7" s="42"/>
      <c r="B7" s="45"/>
      <c r="C7" s="44"/>
      <c r="D7" s="44"/>
      <c r="E7" s="44"/>
      <c r="F7" s="44"/>
      <c r="G7" s="44"/>
      <c r="H7" s="199" t="str">
        <f>Coordonnées!$H$16</f>
        <v>Budget</v>
      </c>
      <c r="I7" s="199"/>
      <c r="J7" s="199"/>
      <c r="K7" s="199" t="str">
        <f>Coordonnées!$H$16</f>
        <v>Budget</v>
      </c>
      <c r="L7" s="199"/>
      <c r="M7" s="199"/>
      <c r="N7" s="199" t="str">
        <f>Coordonnées!$H$16</f>
        <v>Budget</v>
      </c>
      <c r="O7" s="199"/>
      <c r="P7" s="199"/>
      <c r="Q7" s="199" t="str">
        <f>Coordonnées!$H$16</f>
        <v>Budget</v>
      </c>
      <c r="R7" s="199"/>
      <c r="S7" s="199"/>
      <c r="T7" s="199" t="str">
        <f>Coordonnées!$H$16</f>
        <v>Budget</v>
      </c>
      <c r="U7" s="199"/>
      <c r="V7" s="199"/>
    </row>
    <row r="8" spans="1:22" ht="18" customHeight="1">
      <c r="A8" s="42"/>
      <c r="B8" s="48"/>
      <c r="C8" s="44"/>
      <c r="D8" s="44"/>
      <c r="E8" s="44"/>
      <c r="F8" s="44"/>
      <c r="G8" s="44"/>
      <c r="H8" s="261" t="s">
        <v>98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4"/>
      <c r="V8" s="195"/>
    </row>
    <row r="9" spans="1:22" ht="18" customHeight="1">
      <c r="A9" s="186" t="s">
        <v>2</v>
      </c>
      <c r="B9" s="196"/>
      <c r="C9" s="186"/>
      <c r="D9" s="186"/>
      <c r="E9" s="186"/>
      <c r="F9" s="186"/>
      <c r="G9" s="186"/>
      <c r="H9" s="187">
        <f>K9-1</f>
        <v>2015</v>
      </c>
      <c r="I9" s="187"/>
      <c r="J9" s="187"/>
      <c r="K9" s="187">
        <f>N9-1</f>
        <v>2016</v>
      </c>
      <c r="L9" s="187"/>
      <c r="M9" s="187"/>
      <c r="N9" s="187">
        <f>Q9-1</f>
        <v>2017</v>
      </c>
      <c r="O9" s="187"/>
      <c r="P9" s="187"/>
      <c r="Q9" s="187">
        <f>T9-1</f>
        <v>2018</v>
      </c>
      <c r="R9" s="187"/>
      <c r="S9" s="187"/>
      <c r="T9" s="187">
        <f>R2</f>
        <v>2019</v>
      </c>
      <c r="U9" s="187"/>
      <c r="V9" s="187"/>
    </row>
    <row r="10" spans="1:22" ht="18" customHeight="1">
      <c r="A10" s="191" t="s">
        <v>15</v>
      </c>
      <c r="B10" s="192"/>
      <c r="C10" s="192"/>
      <c r="D10" s="192"/>
      <c r="E10" s="192"/>
      <c r="F10" s="192"/>
      <c r="G10" s="192"/>
      <c r="H10" s="263">
        <v>820292.09</v>
      </c>
      <c r="I10" s="184">
        <v>5512664.26</v>
      </c>
      <c r="J10" s="185">
        <v>5512664.26</v>
      </c>
      <c r="K10" s="263">
        <v>549100</v>
      </c>
      <c r="L10" s="184">
        <v>5512664.26</v>
      </c>
      <c r="M10" s="185">
        <v>5512664.26</v>
      </c>
      <c r="N10" s="263">
        <v>554500</v>
      </c>
      <c r="O10" s="184">
        <v>5512664.26</v>
      </c>
      <c r="P10" s="185">
        <v>5512664.26</v>
      </c>
      <c r="Q10" s="263">
        <v>590945</v>
      </c>
      <c r="R10" s="184">
        <v>5512664.26</v>
      </c>
      <c r="S10" s="185">
        <v>5512664.26</v>
      </c>
      <c r="T10" s="263">
        <v>616500</v>
      </c>
      <c r="U10" s="184">
        <v>5512664.26</v>
      </c>
      <c r="V10" s="185">
        <v>5512664.26</v>
      </c>
    </row>
    <row r="11" spans="1:22" ht="18" customHeight="1">
      <c r="A11" s="174" t="s">
        <v>49</v>
      </c>
      <c r="B11" s="175"/>
      <c r="C11" s="175"/>
      <c r="D11" s="175"/>
      <c r="E11" s="175"/>
      <c r="F11" s="175"/>
      <c r="G11" s="175"/>
      <c r="H11" s="264">
        <v>19701824</v>
      </c>
      <c r="I11" s="182">
        <v>2726342.74</v>
      </c>
      <c r="J11" s="183">
        <v>2726342.74</v>
      </c>
      <c r="K11" s="264">
        <v>22775615.34</v>
      </c>
      <c r="L11" s="182">
        <v>2726342.74</v>
      </c>
      <c r="M11" s="183">
        <v>2726342.74</v>
      </c>
      <c r="N11" s="264">
        <v>12742900</v>
      </c>
      <c r="O11" s="182">
        <v>2726342.74</v>
      </c>
      <c r="P11" s="183">
        <v>2726342.74</v>
      </c>
      <c r="Q11" s="264">
        <v>16559550</v>
      </c>
      <c r="R11" s="182">
        <v>2726342.74</v>
      </c>
      <c r="S11" s="183">
        <v>2726342.74</v>
      </c>
      <c r="T11" s="264">
        <v>13288275.4</v>
      </c>
      <c r="U11" s="182">
        <v>2726342.74</v>
      </c>
      <c r="V11" s="183">
        <v>2726342.74</v>
      </c>
    </row>
    <row r="12" spans="1:22" ht="18" customHeight="1">
      <c r="A12" s="174" t="s">
        <v>16</v>
      </c>
      <c r="B12" s="175"/>
      <c r="C12" s="175"/>
      <c r="D12" s="175"/>
      <c r="E12" s="175"/>
      <c r="F12" s="175"/>
      <c r="G12" s="175"/>
      <c r="H12" s="264">
        <v>52148.1</v>
      </c>
      <c r="I12" s="182">
        <v>4264832.04</v>
      </c>
      <c r="J12" s="183">
        <v>4264832.04</v>
      </c>
      <c r="K12" s="264">
        <v>202148.1</v>
      </c>
      <c r="L12" s="182">
        <v>4264832.04</v>
      </c>
      <c r="M12" s="183">
        <v>4264832.04</v>
      </c>
      <c r="N12" s="264">
        <v>52148</v>
      </c>
      <c r="O12" s="182">
        <v>4264832.04</v>
      </c>
      <c r="P12" s="183">
        <v>4264832.04</v>
      </c>
      <c r="Q12" s="264">
        <v>62207.54</v>
      </c>
      <c r="R12" s="182">
        <v>4264832.04</v>
      </c>
      <c r="S12" s="183">
        <v>4264832.04</v>
      </c>
      <c r="T12" s="264">
        <v>62207.54</v>
      </c>
      <c r="U12" s="182">
        <v>4264832.04</v>
      </c>
      <c r="V12" s="183">
        <v>4264832.04</v>
      </c>
    </row>
    <row r="13" spans="1:22" ht="18" customHeight="1">
      <c r="A13" s="174" t="s">
        <v>3</v>
      </c>
      <c r="B13" s="175"/>
      <c r="C13" s="175"/>
      <c r="D13" s="175"/>
      <c r="E13" s="175"/>
      <c r="F13" s="175"/>
      <c r="G13" s="175"/>
      <c r="H13" s="264">
        <v>0</v>
      </c>
      <c r="I13" s="182">
        <v>41563.69</v>
      </c>
      <c r="J13" s="183">
        <v>41563.69</v>
      </c>
      <c r="K13" s="264">
        <v>0</v>
      </c>
      <c r="L13" s="182">
        <v>41563.69</v>
      </c>
      <c r="M13" s="183">
        <v>41563.69</v>
      </c>
      <c r="N13" s="264">
        <v>0</v>
      </c>
      <c r="O13" s="182">
        <v>41563.69</v>
      </c>
      <c r="P13" s="183">
        <v>41563.69</v>
      </c>
      <c r="Q13" s="264">
        <v>0</v>
      </c>
      <c r="R13" s="182">
        <v>41563.69</v>
      </c>
      <c r="S13" s="183">
        <v>41563.69</v>
      </c>
      <c r="T13" s="264">
        <v>0</v>
      </c>
      <c r="U13" s="182">
        <v>41563.69</v>
      </c>
      <c r="V13" s="183">
        <v>41563.69</v>
      </c>
    </row>
    <row r="14" spans="1:22" ht="18" customHeight="1" thickBot="1">
      <c r="A14" s="169"/>
      <c r="B14" s="170"/>
      <c r="C14" s="170"/>
      <c r="D14" s="170"/>
      <c r="E14" s="170"/>
      <c r="F14" s="170"/>
      <c r="G14" s="170"/>
      <c r="H14" s="265">
        <v>0</v>
      </c>
      <c r="I14" s="172">
        <v>0</v>
      </c>
      <c r="J14" s="173">
        <v>0</v>
      </c>
      <c r="K14" s="265">
        <v>0</v>
      </c>
      <c r="L14" s="172">
        <v>0</v>
      </c>
      <c r="M14" s="173">
        <v>0</v>
      </c>
      <c r="N14" s="265">
        <v>0</v>
      </c>
      <c r="O14" s="172">
        <v>0</v>
      </c>
      <c r="P14" s="173">
        <v>0</v>
      </c>
      <c r="Q14" s="265">
        <v>0</v>
      </c>
      <c r="R14" s="172">
        <v>0</v>
      </c>
      <c r="S14" s="173">
        <v>0</v>
      </c>
      <c r="T14" s="265">
        <v>0</v>
      </c>
      <c r="U14" s="172">
        <v>0</v>
      </c>
      <c r="V14" s="173">
        <v>0</v>
      </c>
    </row>
    <row r="15" spans="1:22" ht="18" customHeight="1" thickBot="1">
      <c r="A15" s="148" t="s">
        <v>72</v>
      </c>
      <c r="B15" s="149"/>
      <c r="C15" s="149"/>
      <c r="D15" s="149"/>
      <c r="E15" s="149"/>
      <c r="F15" s="149"/>
      <c r="G15" s="149"/>
      <c r="H15" s="179">
        <f>SUM(H10:H14)</f>
        <v>20574264.19</v>
      </c>
      <c r="I15" s="180"/>
      <c r="J15" s="181"/>
      <c r="K15" s="180">
        <f>SUM(K10:K14)</f>
        <v>23526863.44</v>
      </c>
      <c r="L15" s="180"/>
      <c r="M15" s="180"/>
      <c r="N15" s="179">
        <f>SUM(N10:N14)</f>
        <v>13349548</v>
      </c>
      <c r="O15" s="180"/>
      <c r="P15" s="181"/>
      <c r="Q15" s="180">
        <f>SUM(Q10:Q14)</f>
        <v>17212702.54</v>
      </c>
      <c r="R15" s="180"/>
      <c r="S15" s="181"/>
      <c r="T15" s="180">
        <f>SUM(T10:T14)</f>
        <v>13966982.94</v>
      </c>
      <c r="U15" s="180"/>
      <c r="V15" s="181"/>
    </row>
    <row r="16" spans="1:22" ht="18" customHeight="1">
      <c r="A16" s="174" t="s">
        <v>30</v>
      </c>
      <c r="B16" s="175"/>
      <c r="C16" s="175"/>
      <c r="D16" s="175"/>
      <c r="E16" s="175"/>
      <c r="F16" s="175"/>
      <c r="G16" s="175"/>
      <c r="H16" s="266">
        <v>2433211.05</v>
      </c>
      <c r="I16" s="177">
        <v>1521059.02</v>
      </c>
      <c r="J16" s="178">
        <v>2351270.66</v>
      </c>
      <c r="K16" s="266">
        <v>4131.25</v>
      </c>
      <c r="L16" s="177">
        <v>1659060.83</v>
      </c>
      <c r="M16" s="178">
        <v>1521059.02</v>
      </c>
      <c r="N16" s="266">
        <v>408873.9</v>
      </c>
      <c r="O16" s="177">
        <v>2230351.92</v>
      </c>
      <c r="P16" s="178">
        <v>1659060.83</v>
      </c>
      <c r="Q16" s="266">
        <v>288860.75</v>
      </c>
      <c r="R16" s="177">
        <v>2351270.66</v>
      </c>
      <c r="S16" s="178">
        <v>2230351.92</v>
      </c>
      <c r="T16" s="266">
        <v>594106.7</v>
      </c>
      <c r="U16" s="177">
        <v>2351270.66</v>
      </c>
      <c r="V16" s="178">
        <v>2230351.92</v>
      </c>
    </row>
    <row r="17" spans="1:22" ht="18" customHeight="1" thickBot="1">
      <c r="A17" s="169" t="s">
        <v>3</v>
      </c>
      <c r="B17" s="170"/>
      <c r="C17" s="170"/>
      <c r="D17" s="170"/>
      <c r="E17" s="170"/>
      <c r="F17" s="170"/>
      <c r="G17" s="170"/>
      <c r="H17" s="265">
        <v>3774596.9</v>
      </c>
      <c r="I17" s="172">
        <v>1192323.53</v>
      </c>
      <c r="J17" s="173">
        <v>824300.6</v>
      </c>
      <c r="K17" s="265">
        <v>1022841.73</v>
      </c>
      <c r="L17" s="172">
        <v>4295659.86</v>
      </c>
      <c r="M17" s="173">
        <v>1192323.53</v>
      </c>
      <c r="N17" s="265">
        <v>649876</v>
      </c>
      <c r="O17" s="172">
        <v>1045347.08</v>
      </c>
      <c r="P17" s="173">
        <v>4295659.86</v>
      </c>
      <c r="Q17" s="265">
        <v>2097133.18</v>
      </c>
      <c r="R17" s="172">
        <v>824300.6</v>
      </c>
      <c r="S17" s="173">
        <v>1045347.08</v>
      </c>
      <c r="T17" s="265">
        <v>9297238.94</v>
      </c>
      <c r="U17" s="172">
        <v>824300.6</v>
      </c>
      <c r="V17" s="173">
        <v>1045347.08</v>
      </c>
    </row>
    <row r="18" spans="1:22" ht="18" customHeight="1" thickBot="1">
      <c r="A18" s="163" t="s">
        <v>73</v>
      </c>
      <c r="B18" s="164"/>
      <c r="C18" s="164"/>
      <c r="D18" s="164"/>
      <c r="E18" s="164"/>
      <c r="F18" s="164"/>
      <c r="G18" s="164"/>
      <c r="H18" s="166">
        <f>SUM(H15:H17)</f>
        <v>26782072.14</v>
      </c>
      <c r="I18" s="167"/>
      <c r="J18" s="168"/>
      <c r="K18" s="167">
        <f>SUM(K15:K17)</f>
        <v>24553836.42</v>
      </c>
      <c r="L18" s="167"/>
      <c r="M18" s="167"/>
      <c r="N18" s="166">
        <f>SUM(N15:N17)</f>
        <v>14408297.9</v>
      </c>
      <c r="O18" s="167"/>
      <c r="P18" s="168"/>
      <c r="Q18" s="166">
        <f>SUM(Q15:Q17)</f>
        <v>19598696.47</v>
      </c>
      <c r="R18" s="167"/>
      <c r="S18" s="168"/>
      <c r="T18" s="166">
        <f>SUM(T15:T17)</f>
        <v>23858328.58</v>
      </c>
      <c r="U18" s="167"/>
      <c r="V18" s="168"/>
    </row>
    <row r="19" spans="1:19" s="76" customFormat="1" ht="27.75" customHeight="1">
      <c r="A19" s="88" t="s">
        <v>71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62" t="s">
        <v>99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  <c r="U20" s="189"/>
      <c r="V20" s="190"/>
    </row>
    <row r="21" spans="1:22" ht="18" customHeight="1">
      <c r="A21" s="186" t="s">
        <v>2</v>
      </c>
      <c r="B21" s="186"/>
      <c r="C21" s="186"/>
      <c r="D21" s="186"/>
      <c r="E21" s="186"/>
      <c r="F21" s="186"/>
      <c r="G21" s="186"/>
      <c r="H21" s="187">
        <f>K21-1</f>
        <v>2015</v>
      </c>
      <c r="I21" s="187"/>
      <c r="J21" s="187"/>
      <c r="K21" s="187">
        <f>N21-1</f>
        <v>2016</v>
      </c>
      <c r="L21" s="187"/>
      <c r="M21" s="187"/>
      <c r="N21" s="187">
        <f>Q21-1</f>
        <v>2017</v>
      </c>
      <c r="O21" s="187"/>
      <c r="P21" s="187"/>
      <c r="Q21" s="187">
        <f>T21-1</f>
        <v>2018</v>
      </c>
      <c r="R21" s="187"/>
      <c r="S21" s="187"/>
      <c r="T21" s="187">
        <f>R2</f>
        <v>2019</v>
      </c>
      <c r="U21" s="187"/>
      <c r="V21" s="187"/>
    </row>
    <row r="22" spans="1:22" ht="18" customHeight="1">
      <c r="A22" s="191" t="s">
        <v>15</v>
      </c>
      <c r="B22" s="192"/>
      <c r="C22" s="192"/>
      <c r="D22" s="192"/>
      <c r="E22" s="192"/>
      <c r="F22" s="192"/>
      <c r="G22" s="192"/>
      <c r="H22" s="263">
        <v>12474017</v>
      </c>
      <c r="I22" s="184">
        <v>373432.17</v>
      </c>
      <c r="J22" s="185">
        <v>697745.74</v>
      </c>
      <c r="K22" s="263">
        <v>13136682</v>
      </c>
      <c r="L22" s="184">
        <v>365967.42</v>
      </c>
      <c r="M22" s="185">
        <v>373432.17</v>
      </c>
      <c r="N22" s="263">
        <v>6272464.98</v>
      </c>
      <c r="O22" s="184">
        <v>414709.37</v>
      </c>
      <c r="P22" s="185">
        <v>365967.42</v>
      </c>
      <c r="Q22" s="263">
        <v>7842879</v>
      </c>
      <c r="R22" s="184">
        <v>697745.74</v>
      </c>
      <c r="S22" s="185">
        <v>414709.37</v>
      </c>
      <c r="T22" s="263">
        <v>7671751.24</v>
      </c>
      <c r="U22" s="184">
        <v>557211.56</v>
      </c>
      <c r="V22" s="185">
        <v>577850.16</v>
      </c>
    </row>
    <row r="23" spans="1:22" ht="18" customHeight="1">
      <c r="A23" s="174" t="s">
        <v>49</v>
      </c>
      <c r="B23" s="175"/>
      <c r="C23" s="175"/>
      <c r="D23" s="175"/>
      <c r="E23" s="175"/>
      <c r="F23" s="175"/>
      <c r="G23" s="175"/>
      <c r="H23" s="264">
        <v>8150</v>
      </c>
      <c r="I23" s="182">
        <v>12728583.2</v>
      </c>
      <c r="J23" s="183">
        <v>13240574.68</v>
      </c>
      <c r="K23" s="264">
        <v>7500</v>
      </c>
      <c r="L23" s="182">
        <v>12120371.99</v>
      </c>
      <c r="M23" s="183">
        <v>12728583.2</v>
      </c>
      <c r="N23" s="264">
        <v>0</v>
      </c>
      <c r="O23" s="182">
        <v>12941517.73</v>
      </c>
      <c r="P23" s="183">
        <v>12120371.99</v>
      </c>
      <c r="Q23" s="264">
        <v>0</v>
      </c>
      <c r="R23" s="182">
        <v>13240574.68</v>
      </c>
      <c r="S23" s="183">
        <v>12941517.73</v>
      </c>
      <c r="T23" s="264">
        <v>0</v>
      </c>
      <c r="U23" s="182">
        <v>13289626.9983333</v>
      </c>
      <c r="V23" s="183">
        <v>13396094.2633333</v>
      </c>
    </row>
    <row r="24" spans="1:22" ht="18" customHeight="1">
      <c r="A24" s="174" t="s">
        <v>16</v>
      </c>
      <c r="B24" s="175"/>
      <c r="C24" s="175"/>
      <c r="D24" s="175"/>
      <c r="E24" s="175"/>
      <c r="F24" s="175"/>
      <c r="G24" s="175"/>
      <c r="H24" s="264">
        <v>5361488.1</v>
      </c>
      <c r="I24" s="182">
        <v>548784.99</v>
      </c>
      <c r="J24" s="183">
        <v>408005.67</v>
      </c>
      <c r="K24" s="264">
        <v>7072917.44</v>
      </c>
      <c r="L24" s="182">
        <v>536819.05</v>
      </c>
      <c r="M24" s="183">
        <v>548784.99</v>
      </c>
      <c r="N24" s="264">
        <v>5324787.07</v>
      </c>
      <c r="O24" s="182">
        <v>344975.81</v>
      </c>
      <c r="P24" s="183">
        <v>536819.05</v>
      </c>
      <c r="Q24" s="264">
        <v>5932324</v>
      </c>
      <c r="R24" s="182">
        <v>408005.67</v>
      </c>
      <c r="S24" s="183">
        <v>344975.81</v>
      </c>
      <c r="T24" s="264">
        <v>8832776</v>
      </c>
      <c r="U24" s="182">
        <v>128208.386666667</v>
      </c>
      <c r="V24" s="183">
        <v>26303.7966666667</v>
      </c>
    </row>
    <row r="25" spans="1:22" ht="18" customHeight="1" thickBot="1">
      <c r="A25" s="174" t="s">
        <v>3</v>
      </c>
      <c r="B25" s="175"/>
      <c r="C25" s="175"/>
      <c r="D25" s="175"/>
      <c r="E25" s="175"/>
      <c r="F25" s="175"/>
      <c r="G25" s="175"/>
      <c r="H25" s="265">
        <v>0</v>
      </c>
      <c r="I25" s="172">
        <v>0</v>
      </c>
      <c r="J25" s="173">
        <v>0</v>
      </c>
      <c r="K25" s="265">
        <v>0</v>
      </c>
      <c r="L25" s="172">
        <v>0</v>
      </c>
      <c r="M25" s="173">
        <v>0</v>
      </c>
      <c r="N25" s="265">
        <v>0</v>
      </c>
      <c r="O25" s="172">
        <v>0</v>
      </c>
      <c r="P25" s="173">
        <v>0</v>
      </c>
      <c r="Q25" s="265">
        <v>0</v>
      </c>
      <c r="R25" s="172">
        <v>0</v>
      </c>
      <c r="S25" s="173">
        <v>0</v>
      </c>
      <c r="T25" s="265">
        <v>0</v>
      </c>
      <c r="U25" s="172">
        <v>0</v>
      </c>
      <c r="V25" s="173">
        <v>0</v>
      </c>
    </row>
    <row r="26" spans="1:22" ht="18" customHeight="1" thickBot="1">
      <c r="A26" s="148" t="s">
        <v>72</v>
      </c>
      <c r="B26" s="149"/>
      <c r="C26" s="149"/>
      <c r="D26" s="149"/>
      <c r="E26" s="149"/>
      <c r="F26" s="149"/>
      <c r="G26" s="150"/>
      <c r="H26" s="179">
        <f>SUM(H22:H25)</f>
        <v>17843655.1</v>
      </c>
      <c r="I26" s="180"/>
      <c r="J26" s="180"/>
      <c r="K26" s="179">
        <f>SUM(K22:K25)</f>
        <v>20217099.44</v>
      </c>
      <c r="L26" s="180"/>
      <c r="M26" s="181"/>
      <c r="N26" s="180">
        <f>SUM(N22:N25)</f>
        <v>11597252.05</v>
      </c>
      <c r="O26" s="180"/>
      <c r="P26" s="180"/>
      <c r="Q26" s="179">
        <f>SUM(Q22:Q25)</f>
        <v>13775203</v>
      </c>
      <c r="R26" s="180"/>
      <c r="S26" s="181"/>
      <c r="T26" s="179">
        <f>SUM(T22:T25)</f>
        <v>16504527.24</v>
      </c>
      <c r="U26" s="180"/>
      <c r="V26" s="181"/>
    </row>
    <row r="27" spans="1:22" ht="18" customHeight="1">
      <c r="A27" s="174" t="s">
        <v>30</v>
      </c>
      <c r="B27" s="175"/>
      <c r="C27" s="175"/>
      <c r="D27" s="175"/>
      <c r="E27" s="175"/>
      <c r="F27" s="175"/>
      <c r="G27" s="176"/>
      <c r="H27" s="266">
        <v>3388865.9</v>
      </c>
      <c r="I27" s="177"/>
      <c r="J27" s="178"/>
      <c r="K27" s="266">
        <v>470908.99</v>
      </c>
      <c r="L27" s="177">
        <v>10122961.629999999</v>
      </c>
      <c r="M27" s="178">
        <v>6628334.5600000005</v>
      </c>
      <c r="N27" s="266">
        <v>877784.84</v>
      </c>
      <c r="O27" s="177">
        <v>6248838.15</v>
      </c>
      <c r="P27" s="178">
        <v>10122961.629999999</v>
      </c>
      <c r="Q27" s="266">
        <v>1047126.41</v>
      </c>
      <c r="R27" s="177">
        <v>6834216</v>
      </c>
      <c r="S27" s="178">
        <v>6248838.15</v>
      </c>
      <c r="T27" s="266">
        <v>4782390.7</v>
      </c>
      <c r="U27" s="177">
        <v>6001218.28833333</v>
      </c>
      <c r="V27" s="178">
        <v>5811470.08333333</v>
      </c>
    </row>
    <row r="28" spans="1:22" ht="18" customHeight="1" thickBot="1">
      <c r="A28" s="169" t="s">
        <v>3</v>
      </c>
      <c r="B28" s="170"/>
      <c r="C28" s="170"/>
      <c r="D28" s="170"/>
      <c r="E28" s="170"/>
      <c r="F28" s="170"/>
      <c r="G28" s="171"/>
      <c r="H28" s="265">
        <v>5549551.14</v>
      </c>
      <c r="I28" s="172">
        <v>0</v>
      </c>
      <c r="J28" s="173">
        <v>0</v>
      </c>
      <c r="K28" s="265">
        <v>3865827.99</v>
      </c>
      <c r="L28" s="172">
        <v>0</v>
      </c>
      <c r="M28" s="173">
        <v>0</v>
      </c>
      <c r="N28" s="265">
        <v>2556045.85</v>
      </c>
      <c r="O28" s="172">
        <v>0</v>
      </c>
      <c r="P28" s="173">
        <v>0</v>
      </c>
      <c r="Q28" s="265">
        <v>5670781.4</v>
      </c>
      <c r="R28" s="172">
        <v>0</v>
      </c>
      <c r="S28" s="173">
        <v>0</v>
      </c>
      <c r="T28" s="265">
        <v>2571410.64</v>
      </c>
      <c r="U28" s="172">
        <v>0</v>
      </c>
      <c r="V28" s="173">
        <v>0</v>
      </c>
    </row>
    <row r="29" spans="1:22" ht="18" customHeight="1" thickBot="1">
      <c r="A29" s="163" t="s">
        <v>73</v>
      </c>
      <c r="B29" s="164"/>
      <c r="C29" s="164"/>
      <c r="D29" s="164"/>
      <c r="E29" s="164"/>
      <c r="F29" s="164"/>
      <c r="G29" s="165"/>
      <c r="H29" s="166">
        <f>SUM(H26:H28)</f>
        <v>26782072.14</v>
      </c>
      <c r="I29" s="167"/>
      <c r="J29" s="167"/>
      <c r="K29" s="166">
        <f>SUM(K26:K28)</f>
        <v>24553836.42</v>
      </c>
      <c r="L29" s="167"/>
      <c r="M29" s="168"/>
      <c r="N29" s="167">
        <f>SUM(N26:N28)</f>
        <v>15031082.74</v>
      </c>
      <c r="O29" s="167"/>
      <c r="P29" s="167"/>
      <c r="Q29" s="166">
        <f>SUM(Q26:Q28)</f>
        <v>20493110.810000002</v>
      </c>
      <c r="R29" s="167"/>
      <c r="S29" s="168"/>
      <c r="T29" s="166">
        <f>SUM(T26:T28)</f>
        <v>23858328.580000002</v>
      </c>
      <c r="U29" s="167"/>
      <c r="V29" s="168"/>
    </row>
    <row r="30" spans="1:19" ht="16.5" customHeight="1">
      <c r="A30" s="43" t="s">
        <v>71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5"/>
  <sheetViews>
    <sheetView tabSelected="1" workbookViewId="0" topLeftCell="A4">
      <selection activeCell="I24" sqref="I24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10" t="str">
        <f>Coordonnées!A1</f>
        <v>Synthèse des Comptes</v>
      </c>
      <c r="B1" s="111"/>
      <c r="C1" s="111"/>
      <c r="D1" s="63"/>
      <c r="E1" s="107" t="s">
        <v>0</v>
      </c>
      <c r="F1" s="107"/>
      <c r="G1" s="111" t="str">
        <f>Coordonnées!J1</f>
        <v>OTTIGNIES LOUVAIN LA NEUVE</v>
      </c>
      <c r="H1" s="111"/>
      <c r="I1" s="65" t="s">
        <v>43</v>
      </c>
      <c r="J1" s="78">
        <f>Coordonnées!R1</f>
        <v>25121</v>
      </c>
    </row>
    <row r="2" spans="1:10" ht="15.75" customHeight="1">
      <c r="A2" s="112"/>
      <c r="B2" s="113"/>
      <c r="C2" s="113"/>
      <c r="D2" s="64"/>
      <c r="E2" s="108"/>
      <c r="F2" s="108"/>
      <c r="G2" s="113"/>
      <c r="H2" s="113"/>
      <c r="I2" s="66" t="s">
        <v>1</v>
      </c>
      <c r="J2" s="79">
        <f>Coordonnées!R2</f>
        <v>2019</v>
      </c>
    </row>
    <row r="3" spans="1:10" s="76" customFormat="1" ht="27" customHeight="1">
      <c r="A3" s="87" t="str">
        <f>Coordonnées!A3</f>
        <v>Modèle officiel généré par l'apllication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44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00" t="s">
        <v>50</v>
      </c>
      <c r="F4" s="201"/>
      <c r="G4" s="201"/>
      <c r="H4" s="201"/>
      <c r="I4" s="201"/>
    </row>
    <row r="5" spans="1:9" ht="17.25" customHeight="1">
      <c r="A5" s="15"/>
      <c r="E5" s="211" t="s">
        <v>74</v>
      </c>
      <c r="F5" s="212"/>
      <c r="G5" s="212"/>
      <c r="H5" s="212"/>
      <c r="I5" s="212"/>
    </row>
    <row r="6" spans="1:9" ht="17.25" customHeight="1">
      <c r="A6" s="15"/>
      <c r="E6" s="71" t="str">
        <f>Coordonnées!$H$16</f>
        <v>Budget</v>
      </c>
      <c r="F6" s="71" t="str">
        <f>Coordonnées!$H$16</f>
        <v>Budget</v>
      </c>
      <c r="G6" s="71" t="str">
        <f>Coordonnées!$H$16</f>
        <v>Budget</v>
      </c>
      <c r="H6" s="71" t="str">
        <f>Coordonnées!$H$16</f>
        <v>Budget</v>
      </c>
      <c r="I6" s="71" t="str">
        <f>Coordonnées!$H$16</f>
        <v>Budget</v>
      </c>
    </row>
    <row r="7" spans="1:9" ht="17.25" customHeight="1">
      <c r="A7" s="15"/>
      <c r="E7" s="67">
        <f>F7-1</f>
        <v>2015</v>
      </c>
      <c r="F7" s="67">
        <f>G7-1</f>
        <v>2016</v>
      </c>
      <c r="G7" s="67">
        <f>H7-1</f>
        <v>2017</v>
      </c>
      <c r="H7" s="67">
        <f>I7-1</f>
        <v>2018</v>
      </c>
      <c r="I7" s="67">
        <f>J2</f>
        <v>2019</v>
      </c>
    </row>
    <row r="8" spans="1:9" ht="30" customHeight="1">
      <c r="A8" s="213" t="s">
        <v>36</v>
      </c>
      <c r="B8" s="214"/>
      <c r="C8" s="214"/>
      <c r="D8" s="215"/>
      <c r="E8" s="267">
        <v>696291.74</v>
      </c>
      <c r="F8" s="267">
        <v>773140.94</v>
      </c>
      <c r="G8" s="267">
        <v>242825</v>
      </c>
      <c r="H8" s="267">
        <v>221250</v>
      </c>
      <c r="I8" s="267">
        <v>222380</v>
      </c>
    </row>
    <row r="9" spans="1:9" ht="30" customHeight="1">
      <c r="A9" s="205" t="s">
        <v>19</v>
      </c>
      <c r="B9" s="206"/>
      <c r="C9" s="206"/>
      <c r="D9" s="207"/>
      <c r="E9" s="267">
        <v>8938570.47</v>
      </c>
      <c r="F9" s="267">
        <v>9174517.21</v>
      </c>
      <c r="G9" s="267">
        <v>9561385.57</v>
      </c>
      <c r="H9" s="267">
        <v>9789477.79</v>
      </c>
      <c r="I9" s="267">
        <v>10148977.03</v>
      </c>
    </row>
    <row r="10" spans="1:9" ht="30" customHeight="1">
      <c r="A10" s="205" t="s">
        <v>20</v>
      </c>
      <c r="B10" s="206"/>
      <c r="C10" s="206"/>
      <c r="D10" s="207"/>
      <c r="E10" s="267">
        <v>7138296.01</v>
      </c>
      <c r="F10" s="267">
        <v>7215153.61</v>
      </c>
      <c r="G10" s="267">
        <v>7270190.54</v>
      </c>
      <c r="H10" s="267">
        <v>7304396.94</v>
      </c>
      <c r="I10" s="267">
        <v>7428051.84</v>
      </c>
    </row>
    <row r="11" spans="1:9" ht="30" customHeight="1">
      <c r="A11" s="205" t="s">
        <v>21</v>
      </c>
      <c r="B11" s="206"/>
      <c r="C11" s="206"/>
      <c r="D11" s="207"/>
      <c r="E11" s="267">
        <v>8651235.04</v>
      </c>
      <c r="F11" s="267">
        <v>8527691.42</v>
      </c>
      <c r="G11" s="267">
        <v>8844329.05</v>
      </c>
      <c r="H11" s="267">
        <v>9346416.69</v>
      </c>
      <c r="I11" s="267">
        <v>9917177.03</v>
      </c>
    </row>
    <row r="12" spans="1:9" ht="30" customHeight="1">
      <c r="A12" s="205" t="s">
        <v>29</v>
      </c>
      <c r="B12" s="206"/>
      <c r="C12" s="206"/>
      <c r="D12" s="207"/>
      <c r="E12" s="267">
        <v>562115.43</v>
      </c>
      <c r="F12" s="267">
        <v>598050.95</v>
      </c>
      <c r="G12" s="267">
        <v>649941.42</v>
      </c>
      <c r="H12" s="267">
        <v>640251.03</v>
      </c>
      <c r="I12" s="267">
        <v>621529.62</v>
      </c>
    </row>
    <row r="13" spans="1:9" ht="30" customHeight="1">
      <c r="A13" s="205" t="s">
        <v>22</v>
      </c>
      <c r="B13" s="206"/>
      <c r="C13" s="206"/>
      <c r="D13" s="207"/>
      <c r="E13" s="267">
        <v>1500</v>
      </c>
      <c r="F13" s="267">
        <v>2500</v>
      </c>
      <c r="G13" s="267">
        <v>2500</v>
      </c>
      <c r="H13" s="267">
        <v>2500</v>
      </c>
      <c r="I13" s="267">
        <v>0</v>
      </c>
    </row>
    <row r="14" spans="1:9" ht="30" customHeight="1">
      <c r="A14" s="205" t="s">
        <v>23</v>
      </c>
      <c r="B14" s="206"/>
      <c r="C14" s="206"/>
      <c r="D14" s="207"/>
      <c r="E14" s="267">
        <v>3809844.15</v>
      </c>
      <c r="F14" s="267">
        <v>4074785.5</v>
      </c>
      <c r="G14" s="267">
        <v>4256068.79</v>
      </c>
      <c r="H14" s="267">
        <v>4670912.29</v>
      </c>
      <c r="I14" s="267">
        <v>4949748.17</v>
      </c>
    </row>
    <row r="15" spans="1:9" ht="30" customHeight="1">
      <c r="A15" s="205" t="s">
        <v>24</v>
      </c>
      <c r="B15" s="206"/>
      <c r="C15" s="206"/>
      <c r="D15" s="207"/>
      <c r="E15" s="267">
        <v>3364559.41</v>
      </c>
      <c r="F15" s="267">
        <v>3492318.03</v>
      </c>
      <c r="G15" s="267">
        <v>3415368.79</v>
      </c>
      <c r="H15" s="267">
        <v>3746961.45</v>
      </c>
      <c r="I15" s="267">
        <v>3656892.48</v>
      </c>
    </row>
    <row r="16" spans="1:9" ht="30" customHeight="1">
      <c r="A16" s="202" t="s">
        <v>33</v>
      </c>
      <c r="B16" s="203"/>
      <c r="C16" s="203"/>
      <c r="D16" s="204"/>
      <c r="E16" s="267">
        <v>1024.53</v>
      </c>
      <c r="F16" s="267">
        <v>1024.55</v>
      </c>
      <c r="G16" s="267">
        <v>1024.51</v>
      </c>
      <c r="H16" s="267">
        <v>1024.5</v>
      </c>
      <c r="I16" s="267">
        <v>1024.5</v>
      </c>
    </row>
    <row r="17" spans="1:9" ht="30" customHeight="1">
      <c r="A17" s="205" t="s">
        <v>32</v>
      </c>
      <c r="B17" s="206"/>
      <c r="C17" s="206"/>
      <c r="D17" s="207"/>
      <c r="E17" s="267">
        <v>195873.08</v>
      </c>
      <c r="F17" s="267">
        <v>158756.93</v>
      </c>
      <c r="G17" s="267">
        <v>205508.27</v>
      </c>
      <c r="H17" s="267">
        <v>195525.02</v>
      </c>
      <c r="I17" s="267">
        <v>217883.14</v>
      </c>
    </row>
    <row r="18" spans="1:9" ht="30" customHeight="1">
      <c r="A18" s="205" t="s">
        <v>25</v>
      </c>
      <c r="B18" s="206"/>
      <c r="C18" s="206"/>
      <c r="D18" s="207"/>
      <c r="E18" s="267">
        <v>4675037.13</v>
      </c>
      <c r="F18" s="267">
        <v>5075690.94</v>
      </c>
      <c r="G18" s="267">
        <v>5444866.57</v>
      </c>
      <c r="H18" s="267">
        <v>5493272.31</v>
      </c>
      <c r="I18" s="267">
        <v>5952897.19</v>
      </c>
    </row>
    <row r="19" spans="1:9" ht="30" customHeight="1">
      <c r="A19" s="202" t="s">
        <v>26</v>
      </c>
      <c r="B19" s="203"/>
      <c r="C19" s="203"/>
      <c r="D19" s="204"/>
      <c r="E19" s="267">
        <v>2264373.41</v>
      </c>
      <c r="F19" s="267">
        <v>2318705.25</v>
      </c>
      <c r="G19" s="267">
        <v>2460114.86</v>
      </c>
      <c r="H19" s="267">
        <v>2548164.52</v>
      </c>
      <c r="I19" s="267">
        <v>2604061.31</v>
      </c>
    </row>
    <row r="20" spans="1:9" ht="30" customHeight="1">
      <c r="A20" s="205" t="s">
        <v>27</v>
      </c>
      <c r="B20" s="206"/>
      <c r="C20" s="206"/>
      <c r="D20" s="207"/>
      <c r="E20" s="267">
        <v>414757.45</v>
      </c>
      <c r="F20" s="267">
        <v>501453.24</v>
      </c>
      <c r="G20" s="267">
        <v>512688.93</v>
      </c>
      <c r="H20" s="267">
        <v>490419.98</v>
      </c>
      <c r="I20" s="267">
        <v>505965.35</v>
      </c>
    </row>
    <row r="21" spans="1:9" ht="30" customHeight="1">
      <c r="A21" s="208" t="s">
        <v>28</v>
      </c>
      <c r="B21" s="209"/>
      <c r="C21" s="209"/>
      <c r="D21" s="210"/>
      <c r="E21" s="267">
        <v>619905.34</v>
      </c>
      <c r="F21" s="267">
        <v>728520.42</v>
      </c>
      <c r="G21" s="267">
        <v>773448.97</v>
      </c>
      <c r="H21" s="267">
        <v>829673.61</v>
      </c>
      <c r="I21" s="267">
        <v>676879.16</v>
      </c>
    </row>
    <row r="24" ht="12.75">
      <c r="I24" s="268"/>
    </row>
    <row r="25" ht="12.75">
      <c r="I25" s="268"/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5"/>
  <sheetViews>
    <sheetView workbookViewId="0" topLeftCell="A4">
      <selection activeCell="I24" sqref="I24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10" t="str">
        <f>Coordonnées!A1</f>
        <v>Synthèse des Comptes</v>
      </c>
      <c r="B1" s="111"/>
      <c r="C1" s="111"/>
      <c r="D1" s="63"/>
      <c r="E1" s="107" t="s">
        <v>0</v>
      </c>
      <c r="F1" s="107"/>
      <c r="G1" s="111" t="str">
        <f>Coordonnées!J1</f>
        <v>OTTIGNIES LOUVAIN LA NEUVE</v>
      </c>
      <c r="H1" s="111"/>
      <c r="I1" s="65" t="s">
        <v>43</v>
      </c>
      <c r="J1" s="78">
        <f>Coordonnées!R1</f>
        <v>25121</v>
      </c>
    </row>
    <row r="2" spans="1:10" ht="15.75" customHeight="1">
      <c r="A2" s="112"/>
      <c r="B2" s="113"/>
      <c r="C2" s="113"/>
      <c r="D2" s="64"/>
      <c r="E2" s="108"/>
      <c r="F2" s="108"/>
      <c r="G2" s="113"/>
      <c r="H2" s="113"/>
      <c r="I2" s="66" t="s">
        <v>1</v>
      </c>
      <c r="J2" s="79">
        <f>Coordonnées!R2</f>
        <v>2019</v>
      </c>
    </row>
    <row r="3" spans="1:10" s="76" customFormat="1" ht="27" customHeight="1">
      <c r="A3" s="87" t="str">
        <f>Coordonnées!A3</f>
        <v>Modèle officiel généré par l'apllication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44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00" t="s">
        <v>50</v>
      </c>
      <c r="F4" s="201"/>
      <c r="G4" s="201"/>
      <c r="H4" s="201"/>
      <c r="I4" s="201"/>
    </row>
    <row r="5" spans="1:9" ht="17.25" customHeight="1">
      <c r="A5" s="15"/>
      <c r="E5" s="216" t="s">
        <v>75</v>
      </c>
      <c r="F5" s="217"/>
      <c r="G5" s="217"/>
      <c r="H5" s="217"/>
      <c r="I5" s="217"/>
    </row>
    <row r="6" spans="1:9" ht="17.25" customHeight="1">
      <c r="A6" s="15"/>
      <c r="E6" s="71" t="str">
        <f>Coordonnées!$H$16</f>
        <v>Budget</v>
      </c>
      <c r="F6" s="71" t="str">
        <f>Coordonnées!$H$16</f>
        <v>Budget</v>
      </c>
      <c r="G6" s="71" t="str">
        <f>Coordonnées!$H$16</f>
        <v>Budget</v>
      </c>
      <c r="H6" s="71" t="str">
        <f>Coordonnées!$H$16</f>
        <v>Budget</v>
      </c>
      <c r="I6" s="71" t="str">
        <f>Coordonnées!$H$16</f>
        <v>Budget</v>
      </c>
    </row>
    <row r="7" spans="1:9" ht="17.25" customHeight="1">
      <c r="A7" s="15"/>
      <c r="E7" s="67">
        <f>F7-1</f>
        <v>2015</v>
      </c>
      <c r="F7" s="67">
        <f>G7-1</f>
        <v>2016</v>
      </c>
      <c r="G7" s="67">
        <f>H7-1</f>
        <v>2017</v>
      </c>
      <c r="H7" s="67">
        <f>I7-1</f>
        <v>2018</v>
      </c>
      <c r="I7" s="67">
        <f>J2</f>
        <v>2019</v>
      </c>
    </row>
    <row r="8" spans="1:9" ht="30" customHeight="1">
      <c r="A8" s="213" t="s">
        <v>36</v>
      </c>
      <c r="B8" s="214"/>
      <c r="C8" s="214"/>
      <c r="D8" s="215"/>
      <c r="E8" s="267">
        <v>31617329.53</v>
      </c>
      <c r="F8" s="267">
        <v>33717828.83</v>
      </c>
      <c r="G8" s="267">
        <v>33715052.72</v>
      </c>
      <c r="H8" s="267">
        <v>34748750.5</v>
      </c>
      <c r="I8" s="267">
        <v>35574598.57</v>
      </c>
    </row>
    <row r="9" spans="1:9" ht="30" customHeight="1">
      <c r="A9" s="205" t="s">
        <v>19</v>
      </c>
      <c r="B9" s="206"/>
      <c r="C9" s="206"/>
      <c r="D9" s="207"/>
      <c r="E9" s="267">
        <v>2352537.72</v>
      </c>
      <c r="F9" s="267">
        <v>2543203.97</v>
      </c>
      <c r="G9" s="267">
        <v>2618289.05</v>
      </c>
      <c r="H9" s="267">
        <v>2686745.62</v>
      </c>
      <c r="I9" s="267">
        <v>2997257.78</v>
      </c>
    </row>
    <row r="10" spans="1:9" ht="30" customHeight="1">
      <c r="A10" s="205" t="s">
        <v>20</v>
      </c>
      <c r="B10" s="206"/>
      <c r="C10" s="206"/>
      <c r="D10" s="207"/>
      <c r="E10" s="267">
        <v>569109.99</v>
      </c>
      <c r="F10" s="267">
        <v>117272.45</v>
      </c>
      <c r="G10" s="267">
        <v>387710.49</v>
      </c>
      <c r="H10" s="267">
        <v>358122.29</v>
      </c>
      <c r="I10" s="267">
        <v>408607.19</v>
      </c>
    </row>
    <row r="11" spans="1:9" ht="30" customHeight="1">
      <c r="A11" s="205" t="s">
        <v>21</v>
      </c>
      <c r="B11" s="206"/>
      <c r="C11" s="206"/>
      <c r="D11" s="207"/>
      <c r="E11" s="267">
        <v>1079778.27</v>
      </c>
      <c r="F11" s="267">
        <v>1093328.24</v>
      </c>
      <c r="G11" s="267">
        <v>1193868.08</v>
      </c>
      <c r="H11" s="267">
        <v>1232667.42</v>
      </c>
      <c r="I11" s="267">
        <v>1338572.6</v>
      </c>
    </row>
    <row r="12" spans="1:9" ht="30" customHeight="1">
      <c r="A12" s="205" t="s">
        <v>29</v>
      </c>
      <c r="B12" s="206"/>
      <c r="C12" s="206"/>
      <c r="D12" s="207"/>
      <c r="E12" s="267">
        <v>2035679.97</v>
      </c>
      <c r="F12" s="267">
        <v>1963992.35</v>
      </c>
      <c r="G12" s="267">
        <v>1984480.72</v>
      </c>
      <c r="H12" s="267">
        <v>1966562.18</v>
      </c>
      <c r="I12" s="267">
        <v>1979135.39</v>
      </c>
    </row>
    <row r="13" spans="1:9" ht="30" customHeight="1">
      <c r="A13" s="205" t="s">
        <v>22</v>
      </c>
      <c r="B13" s="206"/>
      <c r="C13" s="206"/>
      <c r="D13" s="207"/>
      <c r="E13" s="267">
        <v>4410.59</v>
      </c>
      <c r="F13" s="267">
        <v>3946.47</v>
      </c>
      <c r="G13" s="267">
        <v>3946.47</v>
      </c>
      <c r="H13" s="267">
        <v>3946.47</v>
      </c>
      <c r="I13" s="267">
        <v>3946.47</v>
      </c>
    </row>
    <row r="14" spans="1:9" ht="30" customHeight="1">
      <c r="A14" s="205" t="s">
        <v>23</v>
      </c>
      <c r="B14" s="206"/>
      <c r="C14" s="206"/>
      <c r="D14" s="207"/>
      <c r="E14" s="267">
        <v>1343745.8</v>
      </c>
      <c r="F14" s="267">
        <v>1535395.36</v>
      </c>
      <c r="G14" s="267">
        <v>1539634.3</v>
      </c>
      <c r="H14" s="267">
        <v>1559704.8</v>
      </c>
      <c r="I14" s="267">
        <v>1574946.49</v>
      </c>
    </row>
    <row r="15" spans="1:9" ht="30" customHeight="1">
      <c r="A15" s="205" t="s">
        <v>24</v>
      </c>
      <c r="B15" s="206"/>
      <c r="C15" s="206"/>
      <c r="D15" s="207"/>
      <c r="E15" s="267">
        <v>1004385.3</v>
      </c>
      <c r="F15" s="267">
        <v>1025812.54</v>
      </c>
      <c r="G15" s="267">
        <v>1005603.87</v>
      </c>
      <c r="H15" s="267">
        <v>1028794.92</v>
      </c>
      <c r="I15" s="267">
        <v>1051554.14</v>
      </c>
    </row>
    <row r="16" spans="1:9" ht="30" customHeight="1">
      <c r="A16" s="202" t="s">
        <v>33</v>
      </c>
      <c r="B16" s="203"/>
      <c r="C16" s="203"/>
      <c r="D16" s="204"/>
      <c r="E16" s="267">
        <v>1024.53</v>
      </c>
      <c r="F16" s="267">
        <v>1024.55</v>
      </c>
      <c r="G16" s="267">
        <v>1024.51</v>
      </c>
      <c r="H16" s="267">
        <v>1024.5</v>
      </c>
      <c r="I16" s="267">
        <v>1024.5</v>
      </c>
    </row>
    <row r="17" spans="1:9" ht="30" customHeight="1">
      <c r="A17" s="205" t="s">
        <v>32</v>
      </c>
      <c r="B17" s="206"/>
      <c r="C17" s="206"/>
      <c r="D17" s="207"/>
      <c r="E17" s="267">
        <v>1292.27</v>
      </c>
      <c r="F17" s="267">
        <v>296.22</v>
      </c>
      <c r="G17" s="267">
        <v>296.22</v>
      </c>
      <c r="H17" s="267">
        <v>296.22</v>
      </c>
      <c r="I17" s="267">
        <v>296.22</v>
      </c>
    </row>
    <row r="18" spans="1:9" ht="30" customHeight="1">
      <c r="A18" s="205" t="s">
        <v>25</v>
      </c>
      <c r="B18" s="206"/>
      <c r="C18" s="206"/>
      <c r="D18" s="207"/>
      <c r="E18" s="267">
        <v>492770.9</v>
      </c>
      <c r="F18" s="267">
        <v>476357.03</v>
      </c>
      <c r="G18" s="267">
        <v>592470.54</v>
      </c>
      <c r="H18" s="267">
        <v>630232.13</v>
      </c>
      <c r="I18" s="267">
        <v>547632.09</v>
      </c>
    </row>
    <row r="19" spans="1:10" ht="30" customHeight="1">
      <c r="A19" s="202" t="s">
        <v>26</v>
      </c>
      <c r="B19" s="203"/>
      <c r="C19" s="203"/>
      <c r="D19" s="204"/>
      <c r="E19" s="267">
        <v>325134.7</v>
      </c>
      <c r="F19" s="267">
        <v>346398.45</v>
      </c>
      <c r="G19" s="267">
        <v>322170.54</v>
      </c>
      <c r="H19" s="267">
        <v>325114.33</v>
      </c>
      <c r="I19" s="267">
        <v>333273.2</v>
      </c>
      <c r="J19" t="s">
        <v>102</v>
      </c>
    </row>
    <row r="20" spans="1:9" ht="30" customHeight="1">
      <c r="A20" s="205" t="s">
        <v>27</v>
      </c>
      <c r="B20" s="206"/>
      <c r="C20" s="206"/>
      <c r="D20" s="207"/>
      <c r="E20" s="267">
        <v>332812.6</v>
      </c>
      <c r="F20" s="267">
        <v>598532.16</v>
      </c>
      <c r="G20" s="267">
        <v>662168</v>
      </c>
      <c r="H20" s="267">
        <v>662592.63</v>
      </c>
      <c r="I20" s="267">
        <v>663025.49</v>
      </c>
    </row>
    <row r="21" spans="1:9" ht="30" customHeight="1">
      <c r="A21" s="208" t="s">
        <v>28</v>
      </c>
      <c r="B21" s="209"/>
      <c r="C21" s="209"/>
      <c r="D21" s="210"/>
      <c r="E21" s="267">
        <v>264723.17</v>
      </c>
      <c r="F21" s="267">
        <v>178032.29</v>
      </c>
      <c r="G21" s="267">
        <v>158044.14</v>
      </c>
      <c r="H21" s="267">
        <v>168315.43</v>
      </c>
      <c r="I21" s="267">
        <v>147195.09</v>
      </c>
    </row>
    <row r="24" ht="12.75">
      <c r="I24" s="268"/>
    </row>
    <row r="25" ht="12.75">
      <c r="I25" s="268"/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3"/>
  <sheetViews>
    <sheetView workbookViewId="0" topLeftCell="A4">
      <selection activeCell="I23" sqref="I23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10" t="str">
        <f>Coordonnées!A1</f>
        <v>Synthèse des Comptes</v>
      </c>
      <c r="B1" s="111"/>
      <c r="C1" s="111"/>
      <c r="D1" s="63"/>
      <c r="E1" s="107" t="s">
        <v>0</v>
      </c>
      <c r="F1" s="107"/>
      <c r="G1" s="111" t="str">
        <f>Coordonnées!J1</f>
        <v>OTTIGNIES LOUVAIN LA NEUVE</v>
      </c>
      <c r="H1" s="111"/>
      <c r="I1" s="65" t="s">
        <v>43</v>
      </c>
      <c r="J1" s="78">
        <f>Coordonnées!R1</f>
        <v>25121</v>
      </c>
    </row>
    <row r="2" spans="1:10" ht="15.75" customHeight="1">
      <c r="A2" s="112"/>
      <c r="B2" s="113"/>
      <c r="C2" s="113"/>
      <c r="D2" s="64"/>
      <c r="E2" s="108"/>
      <c r="F2" s="108"/>
      <c r="G2" s="113"/>
      <c r="H2" s="113"/>
      <c r="I2" s="66" t="s">
        <v>1</v>
      </c>
      <c r="J2" s="79">
        <f>Coordonnées!R2</f>
        <v>2019</v>
      </c>
    </row>
    <row r="3" spans="1:10" s="76" customFormat="1" ht="27" customHeight="1">
      <c r="A3" s="87" t="str">
        <f>Coordonnées!A3</f>
        <v>Modèle officiel généré par l'apllication eComptes © SPW.INTERIEUR &amp; ACTION SOCIALE</v>
      </c>
      <c r="B3" s="73"/>
      <c r="C3" s="73"/>
      <c r="D3" s="73"/>
      <c r="E3" s="73"/>
      <c r="F3" s="74"/>
      <c r="G3" s="74"/>
      <c r="I3" s="75" t="s">
        <v>44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00" t="s">
        <v>50</v>
      </c>
      <c r="F4" s="201"/>
      <c r="G4" s="201"/>
      <c r="H4" s="201"/>
      <c r="I4" s="201"/>
    </row>
    <row r="5" spans="1:9" ht="17.25" customHeight="1">
      <c r="A5" s="15"/>
      <c r="E5" s="218" t="s">
        <v>76</v>
      </c>
      <c r="F5" s="219"/>
      <c r="G5" s="219"/>
      <c r="H5" s="219"/>
      <c r="I5" s="219"/>
    </row>
    <row r="6" spans="1:9" ht="17.25" customHeight="1">
      <c r="A6" s="15"/>
      <c r="E6" s="71" t="str">
        <f>Coordonnées!$H$16</f>
        <v>Budget</v>
      </c>
      <c r="F6" s="71" t="str">
        <f>Coordonnées!$H$16</f>
        <v>Budget</v>
      </c>
      <c r="G6" s="71" t="str">
        <f>Coordonnées!$H$16</f>
        <v>Budget</v>
      </c>
      <c r="H6" s="71" t="str">
        <f>Coordonnées!$H$16</f>
        <v>Budget</v>
      </c>
      <c r="I6" s="71" t="str">
        <f>Coordonnées!$H$16</f>
        <v>Budget</v>
      </c>
    </row>
    <row r="7" spans="1:9" ht="17.25" customHeight="1">
      <c r="A7" s="15"/>
      <c r="E7" s="67">
        <f>F7-1</f>
        <v>2015</v>
      </c>
      <c r="F7" s="67">
        <f>G7-1</f>
        <v>2016</v>
      </c>
      <c r="G7" s="67">
        <f>H7-1</f>
        <v>2017</v>
      </c>
      <c r="H7" s="67">
        <f>I7-1</f>
        <v>2018</v>
      </c>
      <c r="I7" s="67">
        <f>J2</f>
        <v>2019</v>
      </c>
    </row>
    <row r="8" spans="1:9" ht="30" customHeight="1">
      <c r="A8" s="213" t="s">
        <v>36</v>
      </c>
      <c r="B8" s="214"/>
      <c r="C8" s="214"/>
      <c r="D8" s="215"/>
      <c r="E8" s="267">
        <v>3774596.9</v>
      </c>
      <c r="F8" s="267">
        <v>1022841.73</v>
      </c>
      <c r="G8" s="267">
        <v>649876</v>
      </c>
      <c r="H8" s="267">
        <v>2097133.18</v>
      </c>
      <c r="I8" s="267">
        <v>9297238.94</v>
      </c>
    </row>
    <row r="9" spans="1:9" ht="30" customHeight="1">
      <c r="A9" s="205" t="s">
        <v>19</v>
      </c>
      <c r="B9" s="206"/>
      <c r="C9" s="206"/>
      <c r="D9" s="207"/>
      <c r="E9" s="267">
        <v>1753625</v>
      </c>
      <c r="F9" s="267">
        <v>1903100</v>
      </c>
      <c r="G9" s="267">
        <v>1169100</v>
      </c>
      <c r="H9" s="267">
        <v>1463100</v>
      </c>
      <c r="I9" s="267">
        <v>1361500</v>
      </c>
    </row>
    <row r="10" spans="1:9" ht="30" customHeight="1">
      <c r="A10" s="205" t="s">
        <v>20</v>
      </c>
      <c r="B10" s="206"/>
      <c r="C10" s="206"/>
      <c r="D10" s="207"/>
      <c r="E10" s="267">
        <v>157000</v>
      </c>
      <c r="F10" s="267">
        <v>205000</v>
      </c>
      <c r="G10" s="267">
        <v>265000</v>
      </c>
      <c r="H10" s="267">
        <v>255000</v>
      </c>
      <c r="I10" s="267">
        <v>261000</v>
      </c>
    </row>
    <row r="11" spans="1:9" ht="30" customHeight="1">
      <c r="A11" s="205" t="s">
        <v>21</v>
      </c>
      <c r="B11" s="206"/>
      <c r="C11" s="206"/>
      <c r="D11" s="207"/>
      <c r="E11" s="267">
        <v>15270500</v>
      </c>
      <c r="F11" s="267">
        <v>17032500</v>
      </c>
      <c r="G11" s="267">
        <v>8145450</v>
      </c>
      <c r="H11" s="267">
        <v>8913700</v>
      </c>
      <c r="I11" s="267">
        <v>9333975.4</v>
      </c>
    </row>
    <row r="12" spans="1:9" ht="30" customHeight="1">
      <c r="A12" s="205" t="s">
        <v>29</v>
      </c>
      <c r="B12" s="206"/>
      <c r="C12" s="206"/>
      <c r="D12" s="207"/>
      <c r="E12" s="267">
        <v>5292.09</v>
      </c>
      <c r="F12" s="267">
        <v>33650</v>
      </c>
      <c r="G12" s="267">
        <v>57000</v>
      </c>
      <c r="H12" s="267">
        <v>12400</v>
      </c>
      <c r="I12" s="267">
        <v>17400</v>
      </c>
    </row>
    <row r="13" spans="1:9" ht="30" customHeight="1">
      <c r="A13" s="205" t="s">
        <v>22</v>
      </c>
      <c r="B13" s="206"/>
      <c r="C13" s="206"/>
      <c r="D13" s="207"/>
      <c r="E13" s="267">
        <v>0</v>
      </c>
      <c r="F13" s="267">
        <v>0</v>
      </c>
      <c r="G13" s="267">
        <v>0</v>
      </c>
      <c r="H13" s="267">
        <v>0</v>
      </c>
      <c r="I13" s="267">
        <v>0</v>
      </c>
    </row>
    <row r="14" spans="1:9" ht="30" customHeight="1">
      <c r="A14" s="205" t="s">
        <v>23</v>
      </c>
      <c r="B14" s="206"/>
      <c r="C14" s="206"/>
      <c r="D14" s="207"/>
      <c r="E14" s="267">
        <v>1016500</v>
      </c>
      <c r="F14" s="267">
        <v>820000</v>
      </c>
      <c r="G14" s="267">
        <v>1451500</v>
      </c>
      <c r="H14" s="267">
        <v>2073500</v>
      </c>
      <c r="I14" s="267">
        <v>1198000</v>
      </c>
    </row>
    <row r="15" spans="1:9" ht="30" customHeight="1">
      <c r="A15" s="205" t="s">
        <v>24</v>
      </c>
      <c r="B15" s="206"/>
      <c r="C15" s="206"/>
      <c r="D15" s="207"/>
      <c r="E15" s="267">
        <v>1345500</v>
      </c>
      <c r="F15" s="267">
        <v>2315095.34</v>
      </c>
      <c r="G15" s="267">
        <v>1285000</v>
      </c>
      <c r="H15" s="267">
        <v>2677445</v>
      </c>
      <c r="I15" s="267">
        <v>821300</v>
      </c>
    </row>
    <row r="16" spans="1:9" ht="30" customHeight="1">
      <c r="A16" s="202" t="s">
        <v>33</v>
      </c>
      <c r="B16" s="203"/>
      <c r="C16" s="203"/>
      <c r="D16" s="204"/>
      <c r="E16" s="267">
        <v>0</v>
      </c>
      <c r="F16" s="267">
        <v>0</v>
      </c>
      <c r="G16" s="267">
        <v>0</v>
      </c>
      <c r="H16" s="267">
        <v>0</v>
      </c>
      <c r="I16" s="267">
        <v>0</v>
      </c>
    </row>
    <row r="17" spans="1:9" ht="30" customHeight="1">
      <c r="A17" s="205" t="s">
        <v>32</v>
      </c>
      <c r="B17" s="206"/>
      <c r="C17" s="206"/>
      <c r="D17" s="207"/>
      <c r="E17" s="267">
        <v>94000</v>
      </c>
      <c r="F17" s="267">
        <v>102000</v>
      </c>
      <c r="G17" s="267">
        <v>102000</v>
      </c>
      <c r="H17" s="267">
        <v>102000</v>
      </c>
      <c r="I17" s="267">
        <v>105000</v>
      </c>
    </row>
    <row r="18" spans="1:9" ht="30" customHeight="1">
      <c r="A18" s="205" t="s">
        <v>25</v>
      </c>
      <c r="B18" s="206"/>
      <c r="C18" s="206"/>
      <c r="D18" s="207"/>
      <c r="E18" s="267">
        <v>134129</v>
      </c>
      <c r="F18" s="267">
        <v>266500</v>
      </c>
      <c r="G18" s="267">
        <v>15400</v>
      </c>
      <c r="H18" s="267">
        <v>24350</v>
      </c>
      <c r="I18" s="267">
        <v>14000</v>
      </c>
    </row>
    <row r="19" spans="1:9" ht="30" customHeight="1">
      <c r="A19" s="202" t="s">
        <v>26</v>
      </c>
      <c r="B19" s="203"/>
      <c r="C19" s="203"/>
      <c r="D19" s="204"/>
      <c r="E19" s="267">
        <v>282148.1</v>
      </c>
      <c r="F19" s="267">
        <v>337648.1</v>
      </c>
      <c r="G19" s="267">
        <v>327148</v>
      </c>
      <c r="H19" s="267">
        <v>1098207.54</v>
      </c>
      <c r="I19" s="267">
        <v>322207.54</v>
      </c>
    </row>
    <row r="20" spans="1:9" ht="30" customHeight="1">
      <c r="A20" s="205" t="s">
        <v>27</v>
      </c>
      <c r="B20" s="206"/>
      <c r="C20" s="206"/>
      <c r="D20" s="207"/>
      <c r="E20" s="267">
        <v>65000</v>
      </c>
      <c r="F20" s="267">
        <v>65000</v>
      </c>
      <c r="G20" s="267">
        <v>55000</v>
      </c>
      <c r="H20" s="267">
        <v>277500</v>
      </c>
      <c r="I20" s="267">
        <v>80000</v>
      </c>
    </row>
    <row r="21" spans="1:9" ht="30" customHeight="1">
      <c r="A21" s="208" t="s">
        <v>28</v>
      </c>
      <c r="B21" s="209"/>
      <c r="C21" s="209"/>
      <c r="D21" s="210"/>
      <c r="E21" s="267">
        <v>450570</v>
      </c>
      <c r="F21" s="267">
        <v>446370</v>
      </c>
      <c r="G21" s="267">
        <v>476950</v>
      </c>
      <c r="H21" s="267">
        <v>315500</v>
      </c>
      <c r="I21" s="267">
        <v>452600</v>
      </c>
    </row>
    <row r="23" ht="12.75">
      <c r="I23" s="268"/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3"/>
  <sheetViews>
    <sheetView workbookViewId="0" topLeftCell="A4">
      <selection activeCell="I23" sqref="I23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10" t="str">
        <f>Coordonnées!A1</f>
        <v>Synthèse des Comptes</v>
      </c>
      <c r="B1" s="111"/>
      <c r="C1" s="111"/>
      <c r="D1" s="63"/>
      <c r="E1" s="107" t="s">
        <v>0</v>
      </c>
      <c r="F1" s="107"/>
      <c r="G1" s="111" t="str">
        <f>Coordonnées!J1</f>
        <v>OTTIGNIES LOUVAIN LA NEUVE</v>
      </c>
      <c r="H1" s="111"/>
      <c r="I1" s="65" t="s">
        <v>43</v>
      </c>
      <c r="J1" s="78">
        <f>Coordonnées!R1</f>
        <v>25121</v>
      </c>
    </row>
    <row r="2" spans="1:10" ht="15.75" customHeight="1">
      <c r="A2" s="112"/>
      <c r="B2" s="113"/>
      <c r="C2" s="113"/>
      <c r="D2" s="64"/>
      <c r="E2" s="108"/>
      <c r="F2" s="108"/>
      <c r="G2" s="113"/>
      <c r="H2" s="113"/>
      <c r="I2" s="66" t="s">
        <v>1</v>
      </c>
      <c r="J2" s="79">
        <f>Coordonnées!R2</f>
        <v>2019</v>
      </c>
    </row>
    <row r="3" spans="1:10" s="76" customFormat="1" ht="27" customHeight="1">
      <c r="A3" s="87" t="str">
        <f>Coordonnées!A3</f>
        <v>Modèle officiel généré par l'apllication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44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00" t="s">
        <v>50</v>
      </c>
      <c r="F4" s="201"/>
      <c r="G4" s="201"/>
      <c r="H4" s="201"/>
      <c r="I4" s="201"/>
    </row>
    <row r="5" spans="1:9" ht="17.25" customHeight="1">
      <c r="A5" s="15"/>
      <c r="E5" s="220" t="s">
        <v>77</v>
      </c>
      <c r="F5" s="221"/>
      <c r="G5" s="221"/>
      <c r="H5" s="221"/>
      <c r="I5" s="221"/>
    </row>
    <row r="6" spans="1:9" ht="17.25" customHeight="1">
      <c r="A6" s="15"/>
      <c r="E6" s="71" t="str">
        <f>Coordonnées!$H$16</f>
        <v>Budget</v>
      </c>
      <c r="F6" s="71" t="str">
        <f>Coordonnées!$H$16</f>
        <v>Budget</v>
      </c>
      <c r="G6" s="71" t="str">
        <f>Coordonnées!$H$16</f>
        <v>Budget</v>
      </c>
      <c r="H6" s="71" t="str">
        <f>Coordonnées!$H$16</f>
        <v>Budget</v>
      </c>
      <c r="I6" s="71" t="str">
        <f>Coordonnées!$H$16</f>
        <v>Budget</v>
      </c>
    </row>
    <row r="7" spans="1:9" ht="17.25" customHeight="1">
      <c r="A7" s="15"/>
      <c r="E7" s="67">
        <f>F7-1</f>
        <v>2015</v>
      </c>
      <c r="F7" s="67">
        <f>G7-1</f>
        <v>2016</v>
      </c>
      <c r="G7" s="67">
        <f>H7-1</f>
        <v>2017</v>
      </c>
      <c r="H7" s="67">
        <f>I7-1</f>
        <v>2018</v>
      </c>
      <c r="I7" s="67">
        <f>J2</f>
        <v>2019</v>
      </c>
    </row>
    <row r="8" spans="1:9" ht="30" customHeight="1">
      <c r="A8" s="213" t="s">
        <v>36</v>
      </c>
      <c r="B8" s="214"/>
      <c r="C8" s="214"/>
      <c r="D8" s="215"/>
      <c r="E8" s="267">
        <v>5549551.14</v>
      </c>
      <c r="F8" s="267">
        <v>3865827.99</v>
      </c>
      <c r="G8" s="267">
        <v>3205921.85</v>
      </c>
      <c r="H8" s="267">
        <v>5670781.4</v>
      </c>
      <c r="I8" s="267">
        <v>4031882.88</v>
      </c>
    </row>
    <row r="9" spans="1:9" ht="30" customHeight="1">
      <c r="A9" s="205" t="s">
        <v>19</v>
      </c>
      <c r="B9" s="206"/>
      <c r="C9" s="206"/>
      <c r="D9" s="207"/>
      <c r="E9" s="267">
        <v>1417000</v>
      </c>
      <c r="F9" s="267">
        <v>1890000</v>
      </c>
      <c r="G9" s="267">
        <v>1060500</v>
      </c>
      <c r="H9" s="267">
        <v>1247000</v>
      </c>
      <c r="I9" s="267">
        <v>1294000</v>
      </c>
    </row>
    <row r="10" spans="1:9" ht="30" customHeight="1">
      <c r="A10" s="205" t="s">
        <v>20</v>
      </c>
      <c r="B10" s="206"/>
      <c r="C10" s="206"/>
      <c r="D10" s="207"/>
      <c r="E10" s="267">
        <v>0</v>
      </c>
      <c r="F10" s="267">
        <v>0</v>
      </c>
      <c r="G10" s="267">
        <v>260000</v>
      </c>
      <c r="H10" s="267">
        <v>250000</v>
      </c>
      <c r="I10" s="267">
        <v>256000</v>
      </c>
    </row>
    <row r="11" spans="1:9" ht="30" customHeight="1">
      <c r="A11" s="205" t="s">
        <v>21</v>
      </c>
      <c r="B11" s="206"/>
      <c r="C11" s="206"/>
      <c r="D11" s="207"/>
      <c r="E11" s="267">
        <v>13186231</v>
      </c>
      <c r="F11" s="267">
        <v>14140000</v>
      </c>
      <c r="G11" s="267">
        <v>5985828.98</v>
      </c>
      <c r="H11" s="267">
        <v>6210468.56</v>
      </c>
      <c r="I11" s="267">
        <v>7149079</v>
      </c>
    </row>
    <row r="12" spans="1:9" ht="30" customHeight="1">
      <c r="A12" s="205" t="s">
        <v>29</v>
      </c>
      <c r="B12" s="206"/>
      <c r="C12" s="206"/>
      <c r="D12" s="207"/>
      <c r="E12" s="267">
        <v>1000</v>
      </c>
      <c r="F12" s="267">
        <v>30000</v>
      </c>
      <c r="G12" s="267">
        <v>40000</v>
      </c>
      <c r="H12" s="267">
        <v>10000</v>
      </c>
      <c r="I12" s="267">
        <v>12500</v>
      </c>
    </row>
    <row r="13" spans="1:9" ht="30" customHeight="1">
      <c r="A13" s="205" t="s">
        <v>22</v>
      </c>
      <c r="B13" s="206"/>
      <c r="C13" s="206"/>
      <c r="D13" s="207"/>
      <c r="E13" s="267">
        <v>0</v>
      </c>
      <c r="F13" s="267">
        <v>0</v>
      </c>
      <c r="G13" s="267">
        <v>0</v>
      </c>
      <c r="H13" s="267">
        <v>0</v>
      </c>
      <c r="I13" s="267">
        <v>0</v>
      </c>
    </row>
    <row r="14" spans="1:9" ht="30" customHeight="1">
      <c r="A14" s="205" t="s">
        <v>23</v>
      </c>
      <c r="B14" s="206"/>
      <c r="C14" s="206"/>
      <c r="D14" s="207"/>
      <c r="E14" s="267">
        <v>998500</v>
      </c>
      <c r="F14" s="267">
        <v>772700</v>
      </c>
      <c r="G14" s="267">
        <v>1419789.07</v>
      </c>
      <c r="H14" s="267">
        <v>2023500</v>
      </c>
      <c r="I14" s="267">
        <v>1180000</v>
      </c>
    </row>
    <row r="15" spans="1:9" ht="30" customHeight="1">
      <c r="A15" s="205" t="s">
        <v>24</v>
      </c>
      <c r="B15" s="206"/>
      <c r="C15" s="206"/>
      <c r="D15" s="207"/>
      <c r="E15" s="267">
        <v>1275400</v>
      </c>
      <c r="F15" s="267">
        <v>2215095.34</v>
      </c>
      <c r="G15" s="267">
        <v>1230000</v>
      </c>
      <c r="H15" s="267">
        <v>2556000</v>
      </c>
      <c r="I15" s="267">
        <v>768000</v>
      </c>
    </row>
    <row r="16" spans="1:9" ht="30" customHeight="1">
      <c r="A16" s="202" t="s">
        <v>33</v>
      </c>
      <c r="B16" s="203"/>
      <c r="C16" s="203"/>
      <c r="D16" s="204"/>
      <c r="E16" s="267">
        <v>0</v>
      </c>
      <c r="F16" s="267">
        <v>0</v>
      </c>
      <c r="G16" s="267">
        <v>0</v>
      </c>
      <c r="H16" s="267">
        <v>0</v>
      </c>
      <c r="I16" s="267">
        <v>0</v>
      </c>
    </row>
    <row r="17" spans="1:9" ht="30" customHeight="1">
      <c r="A17" s="205" t="s">
        <v>32</v>
      </c>
      <c r="B17" s="206"/>
      <c r="C17" s="206"/>
      <c r="D17" s="207"/>
      <c r="E17" s="267">
        <v>94000</v>
      </c>
      <c r="F17" s="267">
        <v>102000</v>
      </c>
      <c r="G17" s="267">
        <v>102000</v>
      </c>
      <c r="H17" s="267">
        <v>0</v>
      </c>
      <c r="I17" s="267">
        <v>2500</v>
      </c>
    </row>
    <row r="18" spans="1:9" ht="30" customHeight="1">
      <c r="A18" s="205" t="s">
        <v>25</v>
      </c>
      <c r="B18" s="206"/>
      <c r="C18" s="206"/>
      <c r="D18" s="207"/>
      <c r="E18" s="267">
        <v>136000</v>
      </c>
      <c r="F18" s="267">
        <v>250000</v>
      </c>
      <c r="G18" s="267">
        <v>0</v>
      </c>
      <c r="H18" s="267">
        <v>0</v>
      </c>
      <c r="I18" s="267">
        <v>0</v>
      </c>
    </row>
    <row r="19" spans="1:9" ht="30" customHeight="1">
      <c r="A19" s="202" t="s">
        <v>26</v>
      </c>
      <c r="B19" s="203"/>
      <c r="C19" s="203"/>
      <c r="D19" s="204"/>
      <c r="E19" s="267">
        <v>262148.1</v>
      </c>
      <c r="F19" s="267">
        <v>336648.1</v>
      </c>
      <c r="G19" s="267">
        <v>327148</v>
      </c>
      <c r="H19" s="267">
        <v>905234.44</v>
      </c>
      <c r="I19" s="267">
        <v>3854376</v>
      </c>
    </row>
    <row r="20" spans="1:9" ht="30" customHeight="1">
      <c r="A20" s="205" t="s">
        <v>27</v>
      </c>
      <c r="B20" s="206"/>
      <c r="C20" s="206"/>
      <c r="D20" s="207"/>
      <c r="E20" s="267">
        <v>50000</v>
      </c>
      <c r="F20" s="267">
        <v>55000</v>
      </c>
      <c r="G20" s="267">
        <v>50000</v>
      </c>
      <c r="H20" s="267">
        <v>257500</v>
      </c>
      <c r="I20" s="267">
        <v>75000</v>
      </c>
    </row>
    <row r="21" spans="1:9" ht="30" customHeight="1">
      <c r="A21" s="208" t="s">
        <v>28</v>
      </c>
      <c r="B21" s="209"/>
      <c r="C21" s="209"/>
      <c r="D21" s="210"/>
      <c r="E21" s="267">
        <v>423376</v>
      </c>
      <c r="F21" s="267">
        <v>425656</v>
      </c>
      <c r="G21" s="267">
        <v>472110</v>
      </c>
      <c r="H21" s="267">
        <v>315500</v>
      </c>
      <c r="I21" s="267">
        <v>452600</v>
      </c>
    </row>
    <row r="23" ht="12.75">
      <c r="I23" s="268"/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Bernard Dewel</cp:lastModifiedBy>
  <cp:lastPrinted>2019-04-29T14:14:47Z</cp:lastPrinted>
  <dcterms:created xsi:type="dcterms:W3CDTF">2006-02-10T09:03:57Z</dcterms:created>
  <dcterms:modified xsi:type="dcterms:W3CDTF">2019-07-08T10:01:01Z</dcterms:modified>
  <cp:category/>
  <cp:version/>
  <cp:contentType/>
  <cp:contentStatus/>
</cp:coreProperties>
</file>